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720" windowHeight="12225" tabRatio="822" firstSheet="3" activeTab="3"/>
  </bookViews>
  <sheets>
    <sheet name="temp" sheetId="1" state="hidden" r:id="rId1"/>
    <sheet name="pr" sheetId="2" state="hidden" r:id="rId2"/>
    <sheet name="Заполнить" sheetId="3" r:id="rId3"/>
    <sheet name="Додаток 1 (3)" sheetId="4" r:id="rId4"/>
  </sheets>
  <definedNames>
    <definedName name="inma">'pr'!$E$14:$E$21</definedName>
    <definedName name="ki">'pr'!$E$28:$E$31</definedName>
    <definedName name="na">'pr'!$E$22:$E$27</definedName>
    <definedName name="oz">'pr'!$E$5:$E$13</definedName>
    <definedName name="Zapasi">'pr'!$E$34:$E$61</definedName>
    <definedName name="_xlnm.Print_Area" localSheetId="3">'Додаток 1 (3)'!$B$1:$J$65</definedName>
  </definedNames>
  <calcPr fullCalcOnLoad="1"/>
</workbook>
</file>

<file path=xl/sharedStrings.xml><?xml version="1.0" encoding="utf-8"?>
<sst xmlns="http://schemas.openxmlformats.org/spreadsheetml/2006/main" count="287" uniqueCount="280">
  <si>
    <t>Ідентифікаційний код за ЄДРПОУ</t>
  </si>
  <si>
    <t>№ з/п</t>
  </si>
  <si>
    <t xml:space="preserve">                                                                             </t>
  </si>
  <si>
    <t>Код ЭДРПОУ</t>
  </si>
  <si>
    <t>Кількість</t>
  </si>
  <si>
    <t>Назва установи</t>
  </si>
  <si>
    <t>Дата і номер розпорядчого документу (Наказу)</t>
  </si>
  <si>
    <t>розпочата</t>
  </si>
  <si>
    <t>закінчена</t>
  </si>
  <si>
    <t>Дата описів, відомостей, актів</t>
  </si>
  <si>
    <t>Зняття залишків станом на</t>
  </si>
  <si>
    <t>Голова комісії</t>
  </si>
  <si>
    <t>Члени комісії</t>
  </si>
  <si>
    <t>пасада</t>
  </si>
  <si>
    <t>ініціали, прізвище</t>
  </si>
  <si>
    <r>
      <t>Синтетичні рахунки</t>
    </r>
    <r>
      <rPr>
        <sz val="13.5"/>
        <rFont val="Times New Roman"/>
        <family val="1"/>
      </rPr>
      <t xml:space="preserve"> </t>
    </r>
  </si>
  <si>
    <r>
      <t>Субрахунки 1-го рівня</t>
    </r>
    <r>
      <rPr>
        <sz val="13.5"/>
        <rFont val="Times New Roman"/>
        <family val="1"/>
      </rPr>
      <t xml:space="preserve"> </t>
    </r>
  </si>
  <si>
    <t xml:space="preserve">Код </t>
  </si>
  <si>
    <t xml:space="preserve">Назва </t>
  </si>
  <si>
    <r>
      <t>Клас 1. Необоротні активи</t>
    </r>
    <r>
      <rPr>
        <sz val="13.5"/>
        <rFont val="Times New Roman"/>
        <family val="1"/>
      </rPr>
      <t xml:space="preserve"> </t>
    </r>
  </si>
  <si>
    <t xml:space="preserve">Основні засоби </t>
  </si>
  <si>
    <t xml:space="preserve">Інші необоротні матеріальні активи </t>
  </si>
  <si>
    <t>Необоротні матеріальні активи спеціального призначення</t>
  </si>
  <si>
    <t xml:space="preserve">Нематеріальні активи </t>
  </si>
  <si>
    <t xml:space="preserve">Незавершені капітальні інвестиції в необоротні активи </t>
  </si>
  <si>
    <r>
      <t>Клас 2. Запаси</t>
    </r>
    <r>
      <rPr>
        <sz val="13.5"/>
        <rFont val="Times New Roman"/>
        <family val="1"/>
      </rPr>
      <t xml:space="preserve"> </t>
    </r>
  </si>
  <si>
    <t>Малоцінні та швидкозношувані предмети</t>
  </si>
  <si>
    <t>Державні матеріальні резерви та запаси</t>
  </si>
  <si>
    <t>Рахунки в казначействі</t>
  </si>
  <si>
    <t xml:space="preserve">Інші кошти </t>
  </si>
  <si>
    <t xml:space="preserve">Грошові документи в національній валюті </t>
  </si>
  <si>
    <t xml:space="preserve">Грошові документи в іноземній валюті </t>
  </si>
  <si>
    <t xml:space="preserve">Грошові кошти в дорозі в національній валюті </t>
  </si>
  <si>
    <t xml:space="preserve">Грошові кошти в дорозі в іноземній валюті </t>
  </si>
  <si>
    <t xml:space="preserve">Короткострокові векселі одержані </t>
  </si>
  <si>
    <t xml:space="preserve">Векселі, одержані в національній валюті </t>
  </si>
  <si>
    <t xml:space="preserve">Векселі, одержані в іноземній валюті </t>
  </si>
  <si>
    <t xml:space="preserve">Розрахунки з покупцями та замовниками </t>
  </si>
  <si>
    <t xml:space="preserve">Розрахунки із замовниками з авансів на науково-дослідні роботи </t>
  </si>
  <si>
    <t>Розрахунки з різними дебіторами</t>
  </si>
  <si>
    <t xml:space="preserve">Розрахунки в порядку планових платежів </t>
  </si>
  <si>
    <t xml:space="preserve">Розрахунки з підзвітними особами </t>
  </si>
  <si>
    <t xml:space="preserve">Розрахунки з відшкодування завданих збитків </t>
  </si>
  <si>
    <t xml:space="preserve">Розрахунки з іншими дебіторами </t>
  </si>
  <si>
    <t>Розрахунки з державними цільовими фондами</t>
  </si>
  <si>
    <t>Розрахунки зі спільної діяльності</t>
  </si>
  <si>
    <t>Поточні фінансові інвестиції</t>
  </si>
  <si>
    <t>Поточні фінансові інвестиції у цінні папери</t>
  </si>
  <si>
    <r>
      <t>Клас 4. Власний капітал</t>
    </r>
    <r>
      <rPr>
        <sz val="13.5"/>
        <rFont val="Times New Roman"/>
        <family val="1"/>
      </rPr>
      <t xml:space="preserve"> </t>
    </r>
  </si>
  <si>
    <t xml:space="preserve">Фонд у необоротних активах </t>
  </si>
  <si>
    <t xml:space="preserve">Фонд у необоротних активах за їх видами </t>
  </si>
  <si>
    <t xml:space="preserve">Фонд у незавершеному капітальному будівництві </t>
  </si>
  <si>
    <t xml:space="preserve">Фонд у малоцінних та швидкозношуваних предметах </t>
  </si>
  <si>
    <t xml:space="preserve">Фонд у малоцінних та швидкозношуваних предметах за їх видами </t>
  </si>
  <si>
    <t>Фонд у фінансових інвестиціях</t>
  </si>
  <si>
    <t>Фонд у капіталі підприємств</t>
  </si>
  <si>
    <t>Фонд у фінансових інвестиціях у цінні папери</t>
  </si>
  <si>
    <t xml:space="preserve">Результати виконання кошторисів </t>
  </si>
  <si>
    <t xml:space="preserve">Результат виконання кошторису за загальним фондом </t>
  </si>
  <si>
    <t xml:space="preserve">Результат виконання кошторису за спеціальним фондом </t>
  </si>
  <si>
    <t xml:space="preserve">Капітал у дооцінках </t>
  </si>
  <si>
    <t xml:space="preserve">Дооцінка (уцінка) необоротних активів </t>
  </si>
  <si>
    <t xml:space="preserve">Інший капітал у дооцінках </t>
  </si>
  <si>
    <r>
      <t>Клас 5. Довгострокові зобов'язання</t>
    </r>
    <r>
      <rPr>
        <sz val="13.5"/>
        <rFont val="Times New Roman"/>
        <family val="1"/>
      </rPr>
      <t xml:space="preserve"> </t>
    </r>
  </si>
  <si>
    <t xml:space="preserve">Довгострокові позики </t>
  </si>
  <si>
    <t xml:space="preserve">Довгострокові кредити банків </t>
  </si>
  <si>
    <t xml:space="preserve">Відстрочені довгострокові кредити банків </t>
  </si>
  <si>
    <t xml:space="preserve">Інші довгострокові позики </t>
  </si>
  <si>
    <t xml:space="preserve">Довгострокові векселі видані </t>
  </si>
  <si>
    <t xml:space="preserve">Видані довгострокові векселі </t>
  </si>
  <si>
    <t xml:space="preserve">Інші довгострокові фінансові зобов'язання </t>
  </si>
  <si>
    <r>
      <t>Клас 6. Поточні зобов'язання</t>
    </r>
    <r>
      <rPr>
        <sz val="13.5"/>
        <rFont val="Times New Roman"/>
        <family val="1"/>
      </rPr>
      <t xml:space="preserve"> </t>
    </r>
  </si>
  <si>
    <t xml:space="preserve">Короткострокові позики </t>
  </si>
  <si>
    <t xml:space="preserve">Короткострокові кредити банків </t>
  </si>
  <si>
    <t xml:space="preserve">Відстрочені короткострокові кредити банків </t>
  </si>
  <si>
    <t xml:space="preserve">Інші короткострокові позики </t>
  </si>
  <si>
    <t xml:space="preserve">Прострочені позики </t>
  </si>
  <si>
    <t xml:space="preserve">Поточна заборгованість за довгостроковими зобов'язаннями </t>
  </si>
  <si>
    <t xml:space="preserve">Поточна заборгованість за довгостроковими позиками </t>
  </si>
  <si>
    <t xml:space="preserve">Поточна заборгованість за довгостроковими векселями </t>
  </si>
  <si>
    <t xml:space="preserve">Поточна заборгованість за іншими довгостроковими зобов'язаннями </t>
  </si>
  <si>
    <t xml:space="preserve">Короткострокові векселі видані </t>
  </si>
  <si>
    <t xml:space="preserve">Видані короткострокові векселі </t>
  </si>
  <si>
    <t xml:space="preserve">Розрахунки за виконані роботи </t>
  </si>
  <si>
    <t xml:space="preserve">Розрахунки з постачальниками та підрядниками </t>
  </si>
  <si>
    <t xml:space="preserve">Розрахунки з часткової оплати замовлень на дослідно-конструкторські розробки, що виконуються за рахунок бюджетних коштів </t>
  </si>
  <si>
    <t xml:space="preserve">Розрахунки із замовниками за виконані роботи і надані послуги з власних надходжень </t>
  </si>
  <si>
    <t xml:space="preserve">Розрахунки із замовниками за науково-дослідні роботи, що підлягають оплаті </t>
  </si>
  <si>
    <t xml:space="preserve">Розрахунки із залученими співвиконавцями для виконання робіт </t>
  </si>
  <si>
    <t xml:space="preserve">Розрахунки із податків і зборів </t>
  </si>
  <si>
    <t xml:space="preserve">Розрахунки за податками і зборами в бюджет </t>
  </si>
  <si>
    <t xml:space="preserve">Інші розрахунки з бюджетом </t>
  </si>
  <si>
    <t xml:space="preserve">Розрахунки із страхування </t>
  </si>
  <si>
    <t>За розрахунками із загальнообов'язкового державного соціального страхування</t>
  </si>
  <si>
    <t xml:space="preserve">Розрахунки із соціального страхування </t>
  </si>
  <si>
    <t xml:space="preserve">Розрахунки з інших видів страхування </t>
  </si>
  <si>
    <t xml:space="preserve">Розрахунки з оплати праці </t>
  </si>
  <si>
    <t xml:space="preserve">Розрахунки із заробітної плати </t>
  </si>
  <si>
    <t xml:space="preserve">Розрахунки зі стипендіатами </t>
  </si>
  <si>
    <t xml:space="preserve">Розрахунки з працівниками за товари, продані в кредит </t>
  </si>
  <si>
    <t xml:space="preserve">Розрахунки з працівниками за безготівковими перерахуваннями на рахунки з вкладів у банках </t>
  </si>
  <si>
    <t>Розрахунки з працівниками за безготівковими перерахуваннями внесків за добровільним страхуванням</t>
  </si>
  <si>
    <t xml:space="preserve">Розрахунки з членами профспілки безготівковими перерахуваннями сум членських профспілкових внесків </t>
  </si>
  <si>
    <t xml:space="preserve">Розрахунки з працівниками за позиками банків </t>
  </si>
  <si>
    <t xml:space="preserve">Розрахунки за виконавчими документами та інші утримання </t>
  </si>
  <si>
    <t xml:space="preserve">Інші розрахунки за виконані роботи </t>
  </si>
  <si>
    <t xml:space="preserve">Розрахунки за іншими операціями і кредиторами </t>
  </si>
  <si>
    <t xml:space="preserve">Розрахунки з депонентами </t>
  </si>
  <si>
    <t xml:space="preserve">Розрахунки за депозитними сумами </t>
  </si>
  <si>
    <t>Розрахунки за коштами, які підлягають розподілу за видами загальнообов'язкового державного соціального страхування</t>
  </si>
  <si>
    <t xml:space="preserve">Розрахунки за спеціальними видами платежів </t>
  </si>
  <si>
    <t xml:space="preserve">Розрахунки з іншими кредиторами </t>
  </si>
  <si>
    <t>Розрахунки за зобов'язаннями зі спільної діяльності</t>
  </si>
  <si>
    <t>Внутрішні розрахунки</t>
  </si>
  <si>
    <t xml:space="preserve">Внутрішні розрахунки за операціями з внутрішнього переміщення за загальним фондом </t>
  </si>
  <si>
    <t xml:space="preserve">Внутрішні розрахунки за операціями з внутрішнього переміщення за спеціальним фондом </t>
  </si>
  <si>
    <r>
      <t>Клас 7. Доходи</t>
    </r>
    <r>
      <rPr>
        <sz val="13.5"/>
        <rFont val="Times New Roman"/>
        <family val="1"/>
      </rPr>
      <t xml:space="preserve"> </t>
    </r>
  </si>
  <si>
    <t xml:space="preserve">Доходи загального фонду </t>
  </si>
  <si>
    <t xml:space="preserve">Асигнування з державного бюджету на видатки установи та інші заходи </t>
  </si>
  <si>
    <t xml:space="preserve">Асигнування з місцевого бюджету на видатки установи та інші заходи </t>
  </si>
  <si>
    <t xml:space="preserve">Доходи спеціального фонду </t>
  </si>
  <si>
    <t xml:space="preserve">Доходи за коштами, отриманими як плата за послуги </t>
  </si>
  <si>
    <t xml:space="preserve">Доходи за іншими джерелами власних надходжень установ </t>
  </si>
  <si>
    <t xml:space="preserve">Доходи за іншими надходженнями спеціального фонду </t>
  </si>
  <si>
    <t xml:space="preserve">Кошти батьків за надані послуги </t>
  </si>
  <si>
    <t xml:space="preserve">Доходи, спрямовані на покриття дефіциту загального фонду </t>
  </si>
  <si>
    <t xml:space="preserve">Доходи майбутніх періодів </t>
  </si>
  <si>
    <t xml:space="preserve">Доходи від реалізації продукції, виробів і виконаних робіт </t>
  </si>
  <si>
    <t xml:space="preserve">Реалізація виробів виробничих (навчальних) майстерень </t>
  </si>
  <si>
    <t xml:space="preserve">Реалізація продукції підсобних (навчальних) сільських господарств </t>
  </si>
  <si>
    <t xml:space="preserve">Реалізація науково-дослідних робіт </t>
  </si>
  <si>
    <t>Інші доходи</t>
  </si>
  <si>
    <t xml:space="preserve">Інші доходи установ </t>
  </si>
  <si>
    <r>
      <t>Клас 8. Витрати</t>
    </r>
    <r>
      <rPr>
        <sz val="13.5"/>
        <rFont val="Times New Roman"/>
        <family val="1"/>
      </rPr>
      <t xml:space="preserve"> </t>
    </r>
  </si>
  <si>
    <t xml:space="preserve">Видатки із загального фонду </t>
  </si>
  <si>
    <t xml:space="preserve">Видатки з державного бюджету на утримання установи та інші заходи </t>
  </si>
  <si>
    <t xml:space="preserve">Видатки з місцевого бюджету на утримання установи та інші заходи </t>
  </si>
  <si>
    <t xml:space="preserve">Видатки спеціального фонду </t>
  </si>
  <si>
    <t xml:space="preserve">Видатки за коштами, отриманими як плата за послуги </t>
  </si>
  <si>
    <t xml:space="preserve">Видатки за іншими джерелами власних надходжень </t>
  </si>
  <si>
    <t xml:space="preserve">Видатки за іншими надходженнями спеціального фонду </t>
  </si>
  <si>
    <t xml:space="preserve">Виробничі витрати </t>
  </si>
  <si>
    <t xml:space="preserve">Витрати виробничих (навчальних) майстерень </t>
  </si>
  <si>
    <t xml:space="preserve">Витрати підсобних (навчальних) сільських господарств </t>
  </si>
  <si>
    <t xml:space="preserve">Витрати на науково-дослідні роботи </t>
  </si>
  <si>
    <t xml:space="preserve">Витрати на виготовлення експериментальних пристроїв </t>
  </si>
  <si>
    <t xml:space="preserve">Витрати на заготівлю і переробку матеріалів </t>
  </si>
  <si>
    <t xml:space="preserve">Видатки до розподілу </t>
  </si>
  <si>
    <t>Інші витрати</t>
  </si>
  <si>
    <t>Інші витрати установ</t>
  </si>
  <si>
    <t>Витрати на амортизацію</t>
  </si>
  <si>
    <t>Витрати на амортизацію необоротних активів</t>
  </si>
  <si>
    <t>Витрати майбутніх періодів</t>
  </si>
  <si>
    <t>Клас 9. Адміністративні послуги</t>
  </si>
  <si>
    <t>Розрахунки замовників за адміністративними послугами</t>
  </si>
  <si>
    <t>Розрахунки замовників з оплати адміністративних послуг</t>
  </si>
  <si>
    <t>Зобов'язання замовників за адміністративними послугами</t>
  </si>
  <si>
    <t>Зобов'язання замовників перед бюджетом за адміністративними послугами</t>
  </si>
  <si>
    <t>Земельні ділянки</t>
  </si>
  <si>
    <t>Капітальні витрати на поліпшення земель</t>
  </si>
  <si>
    <t>Машини та обладнання</t>
  </si>
  <si>
    <t>Транспортні засоби</t>
  </si>
  <si>
    <t>Інші основні засоби</t>
  </si>
  <si>
    <t>Бібліотечні фонди</t>
  </si>
  <si>
    <t>Малоцінні необоротні матеріальні активи</t>
  </si>
  <si>
    <t>Білизна, постільні речі, одяг та взуття</t>
  </si>
  <si>
    <t>Природні ресурси</t>
  </si>
  <si>
    <t>Інвентарна тара</t>
  </si>
  <si>
    <t>Капітальні інвестиції в основні засоби</t>
  </si>
  <si>
    <t>Капітальні інвестиції в інші необоротні матеріальні активи</t>
  </si>
  <si>
    <t>Капітальні інвестиції в нематеріальні активи</t>
  </si>
  <si>
    <t>Інші нематеріальні активи</t>
  </si>
  <si>
    <t>Сировина і матеріали</t>
  </si>
  <si>
    <t>Будівельні матеріали</t>
  </si>
  <si>
    <t>Інші виробничі запаси</t>
  </si>
  <si>
    <t>Продукти харчування</t>
  </si>
  <si>
    <t>Тара</t>
  </si>
  <si>
    <t>Клас 3. Кошти, розрахунки та інші активи</t>
  </si>
  <si>
    <t>Реєстраційні рахунки</t>
  </si>
  <si>
    <t>Питання, пропозиції або про помилки пишіть на форумі</t>
  </si>
  <si>
    <t xml:space="preserve">Эти строки на всех листах скрыты, просто отобразите их </t>
  </si>
  <si>
    <t>Інвестиційна нерухомість</t>
  </si>
  <si>
    <t>Будівлі, споруди та передавальні пристрої</t>
  </si>
  <si>
    <t>Інструменти, прилади, інвентар</t>
  </si>
  <si>
    <t>Тварини та багаторічні насадження</t>
  </si>
  <si>
    <t>Музейні фонди</t>
  </si>
  <si>
    <t>Інші необоротні матеріальні активи</t>
  </si>
  <si>
    <t>Медикаменти та перев'язувальні матеріали</t>
  </si>
  <si>
    <t>Пально-мастильні матеріали</t>
  </si>
  <si>
    <t>Запасні частини</t>
  </si>
  <si>
    <t>Готова продукція</t>
  </si>
  <si>
    <t>Виключено</t>
  </si>
  <si>
    <t>Активи для розподілу, передачі, продажу</t>
  </si>
  <si>
    <t>Інші нефінансові активи</t>
  </si>
  <si>
    <t>Готівка у національній валюті</t>
  </si>
  <si>
    <t>Готівка в іноземній валюті</t>
  </si>
  <si>
    <t>Грошові документи у національній валюті</t>
  </si>
  <si>
    <t>Грошові документи в іноземній валюті</t>
  </si>
  <si>
    <t>Грошові кошти в дорозі у національній валюті</t>
  </si>
  <si>
    <t>Грошові кошти в дорозі в іноземній валюті</t>
  </si>
  <si>
    <t>Інші рахунки в Казначействі</t>
  </si>
  <si>
    <t>Рахунки для обліку депозитних сум</t>
  </si>
  <si>
    <t>Авторське та суміжні з ним права</t>
  </si>
  <si>
    <t>Права користування природними ресурсами</t>
  </si>
  <si>
    <t>Права на знаки для товарів і послуг</t>
  </si>
  <si>
    <t>Права користування майном</t>
  </si>
  <si>
    <t>Права на об'єкти промислової власності</t>
  </si>
  <si>
    <t>Капітальні інвестиції в довгострокові біологічні активи</t>
  </si>
  <si>
    <t>Г.І. Квасніцька</t>
  </si>
  <si>
    <t>02145949</t>
  </si>
  <si>
    <t>Керівник групи обліку централізованої бухгалтерії</t>
  </si>
  <si>
    <t>Директор Гусятинського РЦДЮТ</t>
  </si>
  <si>
    <t>Гусятинський районний центр дитячої та юнацької творчості</t>
  </si>
  <si>
    <t>«___» січня 2019 р.</t>
  </si>
  <si>
    <t>«01» січня 2019 р.</t>
  </si>
  <si>
    <t>Головний спеціаліст відділу ОСМС Гусятинської РДА</t>
  </si>
  <si>
    <t>О.К. Бойчук</t>
  </si>
  <si>
    <t>Начальник групи центр.госп.обслуговування</t>
  </si>
  <si>
    <t>В.М. Цільо</t>
  </si>
  <si>
    <t>Бухгалтер централізованої бухгалтерії</t>
  </si>
  <si>
    <t>З.Г. Сєніч</t>
  </si>
  <si>
    <t>Л.П. Чубей</t>
  </si>
  <si>
    <t>Разом по рахунку 1014</t>
  </si>
  <si>
    <t>Разом по рахунку 1016</t>
  </si>
  <si>
    <t>Разом по рахунку 1113</t>
  </si>
  <si>
    <t>«22» грудня 2018 р. №79-аг</t>
  </si>
  <si>
    <t>Примітки</t>
  </si>
  <si>
    <t>Сума зносу (накопиченої амортизації)</t>
  </si>
  <si>
    <t>ПЕРЕЛІК</t>
  </si>
  <si>
    <t>Вартість за даними бухгалтерського обліку, що включена у підсумок балансу</t>
  </si>
  <si>
    <t>РАЗОМ ЗА ПЕРЕЛІКОМ</t>
  </si>
  <si>
    <t>Стінка</t>
  </si>
  <si>
    <t>Всього по сторінці 1</t>
  </si>
  <si>
    <t>Сейф</t>
  </si>
  <si>
    <t>Столи однотумбові</t>
  </si>
  <si>
    <t>Принтер  кольоровий</t>
  </si>
  <si>
    <t>Сканер</t>
  </si>
  <si>
    <t>Системний блок</t>
  </si>
  <si>
    <t>Монітор</t>
  </si>
  <si>
    <t>Віндовс</t>
  </si>
  <si>
    <t xml:space="preserve">Ноутбук Asuse </t>
  </si>
  <si>
    <t>Проектор Aсer 115</t>
  </si>
  <si>
    <t>Системний блок AMD</t>
  </si>
  <si>
    <t>Принтер Саnon</t>
  </si>
  <si>
    <t>Пенал</t>
  </si>
  <si>
    <t>Шкаф книжний</t>
  </si>
  <si>
    <t>Стіл офісний</t>
  </si>
  <si>
    <t>Холодильник</t>
  </si>
  <si>
    <t>106007-8</t>
  </si>
  <si>
    <t xml:space="preserve">Столи письмові </t>
  </si>
  <si>
    <t xml:space="preserve">Крісло Ісо </t>
  </si>
  <si>
    <t>Стіл 0-207</t>
  </si>
  <si>
    <t>Доріжка 1,5</t>
  </si>
  <si>
    <t>Килим 2*5</t>
  </si>
  <si>
    <t xml:space="preserve">Стіл комп’ютерний </t>
  </si>
  <si>
    <t>Монітор Samsung</t>
  </si>
  <si>
    <t>Принтер Canon LBP-6030</t>
  </si>
  <si>
    <t>Тример</t>
  </si>
  <si>
    <t>1130010-17</t>
  </si>
  <si>
    <t>Інвентарний номер/ рахунок</t>
  </si>
  <si>
    <t>Секція 078-02</t>
  </si>
  <si>
    <t>Секція 082-03</t>
  </si>
  <si>
    <t>Разом по рахунку 1812</t>
  </si>
  <si>
    <t>Назва матеріальних цінностей</t>
  </si>
  <si>
    <t>1130063-64</t>
  </si>
  <si>
    <t>10140004-10140005</t>
  </si>
  <si>
    <t>1130020-45</t>
  </si>
  <si>
    <t>111300110-11</t>
  </si>
  <si>
    <t>250.00</t>
  </si>
  <si>
    <t>Тумбочка</t>
  </si>
  <si>
    <t>Шафа 081-02</t>
  </si>
  <si>
    <t>Іван СТЕЧИШИН</t>
  </si>
  <si>
    <t>Принтер Samsung</t>
  </si>
  <si>
    <t>Принтер</t>
  </si>
  <si>
    <t xml:space="preserve">Керуючий справами виконавчого апарату районної ради </t>
  </si>
  <si>
    <t>основних засобів та запасів,які передаються із спільної власності</t>
  </si>
  <si>
    <t xml:space="preserve">територіальних громад сіл, селищ, міст Чортківського району </t>
  </si>
  <si>
    <t>у комунальну  власність Гримайлівської селищної ради</t>
  </si>
  <si>
    <t xml:space="preserve">Додаток 1 до рішення </t>
  </si>
  <si>
    <t>від 27.05.2021 № 78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</si>
</sst>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&quot;Так&quot;;&quot;Так&quot;;&quot;Ні&quot;"/>
    <numFmt numFmtId="178" formatCode="&quot;True&quot;;&quot;True&quot;;&quot;False&quot;"/>
    <numFmt numFmtId="179" formatCode="&quot;Увімк&quot;;&quot;Увімк&quot;;&quot;Вимк&quot;"/>
    <numFmt numFmtId="180" formatCode="[$¥€-2]\ ###,000_);[Red]\([$€-2]\ ###,000\)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" fillId="0" borderId="0" xfId="42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49" fontId="0" fillId="34" borderId="10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1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vertical="center" wrapText="1"/>
    </xf>
    <xf numFmtId="2" fontId="14" fillId="0" borderId="10" xfId="0" applyNumberFormat="1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1" fillId="35" borderId="12" xfId="0" applyFont="1" applyFill="1" applyBorder="1" applyAlignment="1">
      <alignment vertical="center" wrapText="1"/>
    </xf>
    <xf numFmtId="4" fontId="18" fillId="35" borderId="12" xfId="0" applyNumberFormat="1" applyFont="1" applyFill="1" applyBorder="1" applyAlignment="1">
      <alignment vertical="center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indent="2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3" fontId="15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top"/>
    </xf>
    <xf numFmtId="0" fontId="14" fillId="0" borderId="0" xfId="0" applyFont="1" applyAlignment="1">
      <alignment horizontal="right"/>
    </xf>
    <xf numFmtId="1" fontId="4" fillId="0" borderId="10" xfId="0" applyNumberFormat="1" applyFont="1" applyBorder="1" applyAlignment="1">
      <alignment horizontal="right" vertical="center" wrapText="1"/>
    </xf>
    <xf numFmtId="3" fontId="18" fillId="35" borderId="12" xfId="0" applyNumberFormat="1" applyFont="1" applyFill="1" applyBorder="1" applyAlignment="1">
      <alignment vertical="center" wrapText="1"/>
    </xf>
    <xf numFmtId="3" fontId="13" fillId="35" borderId="12" xfId="0" applyNumberFormat="1" applyFont="1" applyFill="1" applyBorder="1" applyAlignment="1">
      <alignment vertical="center" wrapText="1"/>
    </xf>
    <xf numFmtId="4" fontId="8" fillId="0" borderId="0" xfId="0" applyNumberFormat="1" applyFont="1" applyBorder="1" applyAlignment="1">
      <alignment horizontal="right" vertical="center" wrapText="1"/>
    </xf>
    <xf numFmtId="3" fontId="8" fillId="0" borderId="19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vertical="center" wrapText="1"/>
    </xf>
    <xf numFmtId="4" fontId="13" fillId="35" borderId="12" xfId="0" applyNumberFormat="1" applyFont="1" applyFill="1" applyBorder="1" applyAlignment="1">
      <alignment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4" fillId="0" borderId="18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" fontId="4" fillId="0" borderId="18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/>
    </xf>
    <xf numFmtId="3" fontId="4" fillId="0" borderId="12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8" fillId="0" borderId="0" xfId="0" applyFont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4" fontId="19" fillId="0" borderId="20" xfId="0" applyNumberFormat="1" applyFont="1" applyBorder="1" applyAlignment="1">
      <alignment vertical="center" wrapText="1"/>
    </xf>
    <xf numFmtId="4" fontId="19" fillId="0" borderId="20" xfId="0" applyNumberFormat="1" applyFont="1" applyFill="1" applyBorder="1" applyAlignment="1">
      <alignment vertical="center" wrapText="1"/>
    </xf>
    <xf numFmtId="4" fontId="19" fillId="0" borderId="21" xfId="0" applyNumberFormat="1" applyFont="1" applyFill="1" applyBorder="1" applyAlignment="1">
      <alignment vertical="center" wrapText="1"/>
    </xf>
    <xf numFmtId="4" fontId="19" fillId="0" borderId="20" xfId="0" applyNumberFormat="1" applyFont="1" applyBorder="1" applyAlignment="1">
      <alignment horizontal="right" vertical="center" wrapText="1"/>
    </xf>
    <xf numFmtId="4" fontId="19" fillId="0" borderId="22" xfId="0" applyNumberFormat="1" applyFont="1" applyBorder="1" applyAlignment="1">
      <alignment horizontal="right" vertical="center" wrapText="1"/>
    </xf>
    <xf numFmtId="4" fontId="11" fillId="0" borderId="12" xfId="0" applyNumberFormat="1" applyFont="1" applyFill="1" applyBorder="1" applyAlignment="1">
      <alignment vertical="center" wrapText="1"/>
    </xf>
    <xf numFmtId="4" fontId="17" fillId="0" borderId="12" xfId="0" applyNumberFormat="1" applyFont="1" applyBorder="1" applyAlignment="1">
      <alignment horizontal="right" vertical="center" wrapText="1"/>
    </xf>
    <xf numFmtId="4" fontId="11" fillId="0" borderId="20" xfId="0" applyNumberFormat="1" applyFont="1" applyBorder="1" applyAlignment="1">
      <alignment horizontal="right" vertical="center" wrapText="1"/>
    </xf>
    <xf numFmtId="2" fontId="19" fillId="0" borderId="21" xfId="0" applyNumberFormat="1" applyFont="1" applyBorder="1" applyAlignment="1">
      <alignment vertical="center" wrapText="1"/>
    </xf>
    <xf numFmtId="2" fontId="19" fillId="0" borderId="20" xfId="0" applyNumberFormat="1" applyFont="1" applyBorder="1" applyAlignment="1">
      <alignment vertical="center" wrapText="1"/>
    </xf>
    <xf numFmtId="0" fontId="20" fillId="0" borderId="0" xfId="0" applyFont="1" applyAlignment="1">
      <alignment vertical="center"/>
    </xf>
    <xf numFmtId="176" fontId="4" fillId="0" borderId="10" xfId="0" applyNumberFormat="1" applyFont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3" fontId="18" fillId="35" borderId="23" xfId="0" applyNumberFormat="1" applyFont="1" applyFill="1" applyBorder="1" applyAlignment="1">
      <alignment horizontal="right" vertical="center" wrapText="1"/>
    </xf>
    <xf numFmtId="4" fontId="18" fillId="35" borderId="23" xfId="0" applyNumberFormat="1" applyFont="1" applyFill="1" applyBorder="1" applyAlignment="1">
      <alignment horizontal="right" vertical="center" wrapText="1"/>
    </xf>
    <xf numFmtId="0" fontId="11" fillId="35" borderId="23" xfId="0" applyFont="1" applyFill="1" applyBorder="1" applyAlignment="1">
      <alignment vertical="center" wrapText="1"/>
    </xf>
    <xf numFmtId="3" fontId="18" fillId="35" borderId="24" xfId="0" applyNumberFormat="1" applyFont="1" applyFill="1" applyBorder="1" applyAlignment="1">
      <alignment horizontal="right" vertical="center" wrapText="1"/>
    </xf>
    <xf numFmtId="4" fontId="18" fillId="35" borderId="24" xfId="0" applyNumberFormat="1" applyFont="1" applyFill="1" applyBorder="1" applyAlignment="1">
      <alignment horizontal="right" vertical="center" wrapText="1"/>
    </xf>
    <xf numFmtId="0" fontId="11" fillId="35" borderId="24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0" fontId="55" fillId="0" borderId="25" xfId="0" applyFont="1" applyBorder="1" applyAlignment="1">
      <alignment vertical="center" wrapText="1"/>
    </xf>
    <xf numFmtId="0" fontId="55" fillId="0" borderId="25" xfId="0" applyFont="1" applyBorder="1" applyAlignment="1">
      <alignment horizontal="right" vertical="center" wrapText="1"/>
    </xf>
    <xf numFmtId="4" fontId="55" fillId="0" borderId="25" xfId="0" applyNumberFormat="1" applyFont="1" applyBorder="1" applyAlignment="1">
      <alignment horizontal="right" vertical="center" wrapText="1"/>
    </xf>
    <xf numFmtId="4" fontId="56" fillId="0" borderId="25" xfId="0" applyNumberFormat="1" applyFont="1" applyBorder="1" applyAlignment="1">
      <alignment horizontal="right" vertical="center" wrapText="1"/>
    </xf>
    <xf numFmtId="0" fontId="55" fillId="0" borderId="26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0" borderId="27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0" fillId="35" borderId="10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4" borderId="0" xfId="0" applyFill="1" applyAlignment="1" applyProtection="1">
      <alignment horizontal="left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/>
      <protection locked="0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35" borderId="12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8" fillId="35" borderId="2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35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https://buhgalter.com.ua/?utm_source=exel&amp;utm_medium=banner&amp;utm_campaign=exel-blanki-inventarizacii-2015" TargetMode="External" /><Relationship Id="rId3" Type="http://schemas.openxmlformats.org/officeDocument/2006/relationships/hyperlink" Target="https://buhgalter.com.ua/?utm_source=exel&amp;utm_medium=banner&amp;utm_campaign=exel-blanki-inventarizacii-201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2809875</xdr:colOff>
      <xdr:row>35</xdr:row>
      <xdr:rowOff>133350</xdr:rowOff>
    </xdr:to>
    <xdr:pic>
      <xdr:nvPicPr>
        <xdr:cNvPr id="1" name="Рисунок 1" descr="Описание: D:\Изображение 075_cr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2809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udget.factor.ua/viewtopic.php?f=125&amp;t=5475&amp;utm_source=exel&amp;utm_medium=banner&amp;utm_campaign=exel-blanki-inventarizacii-201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5:I5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32.25390625" style="4" bestFit="1" customWidth="1"/>
    <col min="2" max="9" width="3.125" style="4" customWidth="1"/>
    <col min="10" max="11" width="9.125" style="4" customWidth="1"/>
    <col min="12" max="12" width="9.125" style="5" customWidth="1"/>
    <col min="13" max="13" width="5.75390625" style="5" customWidth="1"/>
    <col min="14" max="25" width="9.125" style="5" customWidth="1"/>
    <col min="26" max="16384" width="9.125" style="4" customWidth="1"/>
  </cols>
  <sheetData>
    <row r="5" spans="1:9" ht="17.25" customHeight="1">
      <c r="A5" s="6" t="s">
        <v>0</v>
      </c>
      <c r="B5" s="7" t="str">
        <f>LEFT(Заполнить!B4,1)</f>
        <v>0</v>
      </c>
      <c r="C5" s="7" t="str">
        <f>RIGHT(LEFT(Заполнить!$B$4,2),1)</f>
        <v>2</v>
      </c>
      <c r="D5" s="7" t="str">
        <f>RIGHT(LEFT(Заполнить!$B$4,3),1)</f>
        <v>1</v>
      </c>
      <c r="E5" s="7" t="str">
        <f>RIGHT(LEFT(Заполнить!$B$4,4),1)</f>
        <v>4</v>
      </c>
      <c r="F5" s="7" t="str">
        <f>RIGHT(LEFT(Заполнить!$B$4,5),1)</f>
        <v>5</v>
      </c>
      <c r="G5" s="7" t="str">
        <f>RIGHT(LEFT(Заполнить!$B$4,6),1)</f>
        <v>9</v>
      </c>
      <c r="H5" s="7" t="str">
        <f>RIGHT(LEFT(Заполнить!$B$4,7),1)</f>
        <v>4</v>
      </c>
      <c r="I5" s="7" t="str">
        <f>RIGHT(Заполнить!$B$4,1)</f>
        <v>9</v>
      </c>
    </row>
    <row r="7" ht="15.75" customHeight="1"/>
    <row r="9" ht="5.25" customHeight="1"/>
    <row r="10" ht="15.75" customHeight="1"/>
    <row r="12" ht="5.25" customHeight="1"/>
    <row r="13" ht="15.75" customHeight="1"/>
    <row r="15" ht="4.5" customHeight="1"/>
    <row r="16" ht="15.75" customHeight="1"/>
    <row r="18" ht="5.25" customHeight="1"/>
    <row r="19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9"/>
  <dimension ref="A1:E177"/>
  <sheetViews>
    <sheetView zoomScalePageLayoutView="0" workbookViewId="0" topLeftCell="A29">
      <selection activeCell="C28" sqref="C28:D31"/>
    </sheetView>
  </sheetViews>
  <sheetFormatPr defaultColWidth="9.00390625" defaultRowHeight="12.75"/>
  <cols>
    <col min="2" max="2" width="23.375" style="0" customWidth="1"/>
    <col min="4" max="4" width="78.75390625" style="0" customWidth="1"/>
  </cols>
  <sheetData>
    <row r="1" spans="1:4" ht="17.25">
      <c r="A1" s="127" t="s">
        <v>15</v>
      </c>
      <c r="B1" s="129"/>
      <c r="C1" s="127" t="s">
        <v>16</v>
      </c>
      <c r="D1" s="129"/>
    </row>
    <row r="2" spans="1:4" ht="17.25">
      <c r="A2" s="8" t="s">
        <v>17</v>
      </c>
      <c r="B2" s="8" t="s">
        <v>18</v>
      </c>
      <c r="C2" s="8" t="s">
        <v>17</v>
      </c>
      <c r="D2" s="8" t="s">
        <v>18</v>
      </c>
    </row>
    <row r="3" spans="1:4" ht="17.25">
      <c r="A3" s="8">
        <v>1</v>
      </c>
      <c r="B3" s="8">
        <v>2</v>
      </c>
      <c r="C3" s="8">
        <v>3</v>
      </c>
      <c r="D3" s="8">
        <v>4</v>
      </c>
    </row>
    <row r="4" spans="1:4" ht="17.25">
      <c r="A4" s="127" t="s">
        <v>19</v>
      </c>
      <c r="B4" s="128"/>
      <c r="C4" s="128"/>
      <c r="D4" s="129"/>
    </row>
    <row r="5" spans="1:5" ht="17.25">
      <c r="A5" s="124">
        <v>10</v>
      </c>
      <c r="B5" s="124" t="s">
        <v>20</v>
      </c>
      <c r="C5" s="8">
        <v>1010</v>
      </c>
      <c r="D5" s="9" t="s">
        <v>181</v>
      </c>
      <c r="E5" t="str">
        <f>CONCATENATE(C5," ",D5)</f>
        <v>1010 Інвестиційна нерухомість</v>
      </c>
    </row>
    <row r="6" spans="1:5" ht="17.25">
      <c r="A6" s="125"/>
      <c r="B6" s="125"/>
      <c r="C6" s="8">
        <v>1011</v>
      </c>
      <c r="D6" s="9" t="s">
        <v>158</v>
      </c>
      <c r="E6" t="str">
        <f aca="true" t="shared" si="0" ref="E6:E69">CONCATENATE(C6," ",D6)</f>
        <v>1011 Земельні ділянки</v>
      </c>
    </row>
    <row r="7" spans="1:5" ht="17.25">
      <c r="A7" s="125"/>
      <c r="B7" s="125"/>
      <c r="C7" s="8">
        <v>1012</v>
      </c>
      <c r="D7" s="9" t="s">
        <v>159</v>
      </c>
      <c r="E7" t="str">
        <f t="shared" si="0"/>
        <v>1012 Капітальні витрати на поліпшення земель</v>
      </c>
    </row>
    <row r="8" spans="1:5" ht="17.25">
      <c r="A8" s="125"/>
      <c r="B8" s="125"/>
      <c r="C8" s="8">
        <v>1013</v>
      </c>
      <c r="D8" s="9" t="s">
        <v>182</v>
      </c>
      <c r="E8" t="str">
        <f t="shared" si="0"/>
        <v>1013 Будівлі, споруди та передавальні пристрої</v>
      </c>
    </row>
    <row r="9" spans="1:5" ht="17.25">
      <c r="A9" s="125"/>
      <c r="B9" s="125"/>
      <c r="C9" s="8">
        <v>1014</v>
      </c>
      <c r="D9" s="9" t="s">
        <v>160</v>
      </c>
      <c r="E9" t="str">
        <f t="shared" si="0"/>
        <v>1014 Машини та обладнання</v>
      </c>
    </row>
    <row r="10" spans="1:5" ht="17.25">
      <c r="A10" s="125"/>
      <c r="B10" s="125"/>
      <c r="C10" s="8">
        <v>1015</v>
      </c>
      <c r="D10" s="9" t="s">
        <v>161</v>
      </c>
      <c r="E10" t="str">
        <f t="shared" si="0"/>
        <v>1015 Транспортні засоби</v>
      </c>
    </row>
    <row r="11" spans="1:5" ht="17.25">
      <c r="A11" s="125"/>
      <c r="B11" s="125"/>
      <c r="C11" s="8">
        <v>1016</v>
      </c>
      <c r="D11" s="9" t="s">
        <v>183</v>
      </c>
      <c r="E11" t="str">
        <f t="shared" si="0"/>
        <v>1016 Інструменти, прилади, інвентар</v>
      </c>
    </row>
    <row r="12" spans="1:5" ht="17.25">
      <c r="A12" s="125"/>
      <c r="B12" s="125"/>
      <c r="C12" s="8">
        <v>1017</v>
      </c>
      <c r="D12" s="9" t="s">
        <v>184</v>
      </c>
      <c r="E12" t="str">
        <f t="shared" si="0"/>
        <v>1017 Тварини та багаторічні насадження</v>
      </c>
    </row>
    <row r="13" spans="1:5" ht="17.25">
      <c r="A13" s="126"/>
      <c r="B13" s="126"/>
      <c r="C13" s="8">
        <v>1018</v>
      </c>
      <c r="D13" s="9" t="s">
        <v>162</v>
      </c>
      <c r="E13" t="str">
        <f t="shared" si="0"/>
        <v>1018 Інші основні засоби</v>
      </c>
    </row>
    <row r="14" spans="1:5" ht="17.25">
      <c r="A14" s="124">
        <v>11</v>
      </c>
      <c r="B14" s="124" t="s">
        <v>21</v>
      </c>
      <c r="C14" s="8">
        <v>1111</v>
      </c>
      <c r="D14" s="9" t="s">
        <v>185</v>
      </c>
      <c r="E14" t="str">
        <f t="shared" si="0"/>
        <v>1111 Музейні фонди</v>
      </c>
    </row>
    <row r="15" spans="1:5" ht="17.25">
      <c r="A15" s="125"/>
      <c r="B15" s="125"/>
      <c r="C15" s="8">
        <v>1112</v>
      </c>
      <c r="D15" s="9" t="s">
        <v>163</v>
      </c>
      <c r="E15" t="str">
        <f t="shared" si="0"/>
        <v>1112 Бібліотечні фонди</v>
      </c>
    </row>
    <row r="16" spans="1:5" ht="17.25">
      <c r="A16" s="125"/>
      <c r="B16" s="125"/>
      <c r="C16" s="8">
        <v>1113</v>
      </c>
      <c r="D16" s="9" t="s">
        <v>164</v>
      </c>
      <c r="E16" t="str">
        <f t="shared" si="0"/>
        <v>1113 Малоцінні необоротні матеріальні активи</v>
      </c>
    </row>
    <row r="17" spans="1:5" ht="17.25">
      <c r="A17" s="125"/>
      <c r="B17" s="125"/>
      <c r="C17" s="8">
        <v>1114</v>
      </c>
      <c r="D17" s="9" t="s">
        <v>165</v>
      </c>
      <c r="E17" t="str">
        <f t="shared" si="0"/>
        <v>1114 Білизна, постільні речі, одяг та взуття</v>
      </c>
    </row>
    <row r="18" spans="1:5" ht="17.25">
      <c r="A18" s="125"/>
      <c r="B18" s="125"/>
      <c r="C18" s="8">
        <v>1115</v>
      </c>
      <c r="D18" s="9" t="s">
        <v>167</v>
      </c>
      <c r="E18" t="str">
        <f t="shared" si="0"/>
        <v>1115 Інвентарна тара</v>
      </c>
    </row>
    <row r="19" spans="1:5" ht="17.25">
      <c r="A19" s="125"/>
      <c r="B19" s="125"/>
      <c r="C19" s="8">
        <v>1116</v>
      </c>
      <c r="D19" s="9" t="s">
        <v>22</v>
      </c>
      <c r="E19" t="str">
        <f t="shared" si="0"/>
        <v>1116 Необоротні матеріальні активи спеціального призначення</v>
      </c>
    </row>
    <row r="20" spans="1:5" ht="17.25">
      <c r="A20" s="125"/>
      <c r="B20" s="125"/>
      <c r="C20" s="8">
        <v>1117</v>
      </c>
      <c r="D20" s="9" t="s">
        <v>166</v>
      </c>
      <c r="E20" t="str">
        <f t="shared" si="0"/>
        <v>1117 Природні ресурси</v>
      </c>
    </row>
    <row r="21" spans="1:5" ht="17.25">
      <c r="A21" s="125"/>
      <c r="B21" s="125"/>
      <c r="C21" s="8">
        <v>1118</v>
      </c>
      <c r="D21" s="9" t="s">
        <v>186</v>
      </c>
      <c r="E21" t="str">
        <f t="shared" si="0"/>
        <v>1118 Інші необоротні матеріальні активи</v>
      </c>
    </row>
    <row r="22" spans="1:5" ht="17.25">
      <c r="A22" s="126"/>
      <c r="B22" s="126"/>
      <c r="C22" s="8">
        <v>1211</v>
      </c>
      <c r="D22" s="9" t="s">
        <v>202</v>
      </c>
      <c r="E22" t="str">
        <f t="shared" si="0"/>
        <v>1211 Авторське та суміжні з ним права</v>
      </c>
    </row>
    <row r="23" spans="1:5" ht="17.25">
      <c r="A23" s="124">
        <v>12</v>
      </c>
      <c r="B23" s="124" t="s">
        <v>23</v>
      </c>
      <c r="C23" s="8">
        <v>1212</v>
      </c>
      <c r="D23" s="9" t="s">
        <v>203</v>
      </c>
      <c r="E23" t="str">
        <f t="shared" si="0"/>
        <v>1212 Права користування природними ресурсами</v>
      </c>
    </row>
    <row r="24" spans="1:5" ht="17.25">
      <c r="A24" s="126"/>
      <c r="B24" s="126"/>
      <c r="C24" s="8">
        <v>1213</v>
      </c>
      <c r="D24" s="9" t="s">
        <v>204</v>
      </c>
      <c r="E24" t="str">
        <f t="shared" si="0"/>
        <v>1213 Права на знаки для товарів і послуг</v>
      </c>
    </row>
    <row r="25" spans="1:5" ht="17.25">
      <c r="A25" s="124"/>
      <c r="B25" s="124"/>
      <c r="C25" s="8">
        <v>1214</v>
      </c>
      <c r="D25" s="9" t="s">
        <v>205</v>
      </c>
      <c r="E25" t="str">
        <f t="shared" si="0"/>
        <v>1214 Права користування майном</v>
      </c>
    </row>
    <row r="26" spans="1:5" ht="17.25">
      <c r="A26" s="125"/>
      <c r="B26" s="125"/>
      <c r="C26" s="8">
        <v>1215</v>
      </c>
      <c r="D26" s="9" t="s">
        <v>206</v>
      </c>
      <c r="E26" t="str">
        <f t="shared" si="0"/>
        <v>1215 Права на об'єкти промислової власності</v>
      </c>
    </row>
    <row r="27" spans="1:5" ht="17.25">
      <c r="A27" s="126"/>
      <c r="B27" s="126"/>
      <c r="C27" s="8">
        <v>1216</v>
      </c>
      <c r="D27" s="9" t="s">
        <v>171</v>
      </c>
      <c r="E27" t="str">
        <f t="shared" si="0"/>
        <v>1216 Інші нематеріальні активи</v>
      </c>
    </row>
    <row r="28" spans="1:5" ht="17.25">
      <c r="A28" s="124">
        <v>14</v>
      </c>
      <c r="B28" s="124" t="s">
        <v>24</v>
      </c>
      <c r="C28" s="8">
        <v>1311</v>
      </c>
      <c r="D28" s="9" t="s">
        <v>168</v>
      </c>
      <c r="E28" t="str">
        <f t="shared" si="0"/>
        <v>1311 Капітальні інвестиції в основні засоби</v>
      </c>
    </row>
    <row r="29" spans="1:5" ht="17.25">
      <c r="A29" s="125"/>
      <c r="B29" s="125"/>
      <c r="C29" s="8">
        <v>1312</v>
      </c>
      <c r="D29" s="9" t="s">
        <v>169</v>
      </c>
      <c r="E29" t="str">
        <f t="shared" si="0"/>
        <v>1312 Капітальні інвестиції в інші необоротні матеріальні активи</v>
      </c>
    </row>
    <row r="30" spans="1:5" ht="17.25">
      <c r="A30" s="126"/>
      <c r="B30" s="126"/>
      <c r="C30" s="8">
        <v>1313</v>
      </c>
      <c r="D30" s="9" t="s">
        <v>170</v>
      </c>
      <c r="E30" t="str">
        <f t="shared" si="0"/>
        <v>1313 Капітальні інвестиції в нематеріальні активи</v>
      </c>
    </row>
    <row r="31" spans="1:5" ht="17.25">
      <c r="A31" s="124"/>
      <c r="B31" s="124"/>
      <c r="C31" s="8">
        <v>1314</v>
      </c>
      <c r="D31" s="9" t="s">
        <v>207</v>
      </c>
      <c r="E31" t="str">
        <f t="shared" si="0"/>
        <v>1314 Капітальні інвестиції в довгострокові біологічні активи</v>
      </c>
    </row>
    <row r="32" spans="1:5" ht="17.25">
      <c r="A32" s="126"/>
      <c r="B32" s="126"/>
      <c r="C32" s="8"/>
      <c r="D32" s="9"/>
      <c r="E32" t="str">
        <f t="shared" si="0"/>
        <v> </v>
      </c>
    </row>
    <row r="33" spans="1:5" ht="17.25">
      <c r="A33" s="127" t="s">
        <v>25</v>
      </c>
      <c r="B33" s="128"/>
      <c r="C33" s="128"/>
      <c r="D33" s="129"/>
      <c r="E33" t="str">
        <f t="shared" si="0"/>
        <v> </v>
      </c>
    </row>
    <row r="34" spans="1:5" ht="17.25">
      <c r="A34" s="124"/>
      <c r="B34" s="124"/>
      <c r="C34" s="8">
        <v>1511</v>
      </c>
      <c r="D34" s="9" t="s">
        <v>175</v>
      </c>
      <c r="E34" t="str">
        <f t="shared" si="0"/>
        <v>1511 Продукти харчування</v>
      </c>
    </row>
    <row r="35" spans="1:5" ht="17.25">
      <c r="A35" s="125"/>
      <c r="B35" s="125"/>
      <c r="C35" s="8">
        <v>1512</v>
      </c>
      <c r="D35" s="9" t="s">
        <v>187</v>
      </c>
      <c r="E35" t="str">
        <f t="shared" si="0"/>
        <v>1512 Медикаменти та перев'язувальні матеріали</v>
      </c>
    </row>
    <row r="36" spans="1:5" ht="17.25">
      <c r="A36" s="125"/>
      <c r="B36" s="125"/>
      <c r="C36" s="8">
        <v>1513</v>
      </c>
      <c r="D36" s="9" t="s">
        <v>173</v>
      </c>
      <c r="E36" t="str">
        <f t="shared" si="0"/>
        <v>1513 Будівельні матеріали</v>
      </c>
    </row>
    <row r="37" spans="1:5" ht="17.25">
      <c r="A37" s="125"/>
      <c r="B37" s="125"/>
      <c r="C37" s="8">
        <v>1514</v>
      </c>
      <c r="D37" s="9" t="s">
        <v>188</v>
      </c>
      <c r="E37" t="str">
        <f t="shared" si="0"/>
        <v>1514 Пально-мастильні матеріали</v>
      </c>
    </row>
    <row r="38" spans="1:5" ht="17.25">
      <c r="A38" s="126"/>
      <c r="B38" s="126"/>
      <c r="C38" s="8">
        <v>1515</v>
      </c>
      <c r="D38" s="9" t="s">
        <v>189</v>
      </c>
      <c r="E38" t="str">
        <f t="shared" si="0"/>
        <v>1515 Запасні частини</v>
      </c>
    </row>
    <row r="39" spans="1:5" ht="17.25">
      <c r="A39" s="124"/>
      <c r="B39" s="124"/>
      <c r="C39" s="8">
        <v>1516</v>
      </c>
      <c r="D39" s="9" t="s">
        <v>176</v>
      </c>
      <c r="E39" t="str">
        <f t="shared" si="0"/>
        <v>1516 Тара</v>
      </c>
    </row>
    <row r="40" spans="1:5" ht="17.25">
      <c r="A40" s="125"/>
      <c r="B40" s="125"/>
      <c r="C40" s="8">
        <v>1517</v>
      </c>
      <c r="D40" s="9" t="s">
        <v>172</v>
      </c>
      <c r="E40" t="str">
        <f t="shared" si="0"/>
        <v>1517 Сировина і матеріали</v>
      </c>
    </row>
    <row r="41" spans="1:5" ht="17.25">
      <c r="A41" s="125"/>
      <c r="B41" s="125"/>
      <c r="C41" s="8">
        <v>1518</v>
      </c>
      <c r="D41" s="9" t="s">
        <v>174</v>
      </c>
      <c r="E41" t="str">
        <f t="shared" si="0"/>
        <v>1518 Інші виробничі запаси</v>
      </c>
    </row>
    <row r="42" spans="1:5" ht="17.25">
      <c r="A42" s="125"/>
      <c r="B42" s="125"/>
      <c r="C42" s="8">
        <v>1811</v>
      </c>
      <c r="D42" s="9" t="s">
        <v>190</v>
      </c>
      <c r="E42" t="str">
        <f t="shared" si="0"/>
        <v>1811 Готова продукція</v>
      </c>
    </row>
    <row r="43" spans="1:5" ht="17.25">
      <c r="A43" s="125"/>
      <c r="B43" s="125"/>
      <c r="C43" s="8">
        <v>1812</v>
      </c>
      <c r="D43" s="9" t="s">
        <v>26</v>
      </c>
      <c r="E43" t="str">
        <f t="shared" si="0"/>
        <v>1812 Малоцінні та швидкозношувані предмети</v>
      </c>
    </row>
    <row r="44" spans="1:5" ht="17.25">
      <c r="A44" s="125"/>
      <c r="B44" s="125"/>
      <c r="C44" s="8">
        <v>1813</v>
      </c>
      <c r="D44" s="9" t="s">
        <v>191</v>
      </c>
      <c r="E44" t="str">
        <f t="shared" si="0"/>
        <v>1813 Виключено</v>
      </c>
    </row>
    <row r="45" spans="1:5" ht="17.25">
      <c r="A45" s="125"/>
      <c r="B45" s="125"/>
      <c r="C45" s="8">
        <v>1814</v>
      </c>
      <c r="D45" s="9" t="s">
        <v>27</v>
      </c>
      <c r="E45" t="str">
        <f t="shared" si="0"/>
        <v>1814 Державні матеріальні резерви та запаси</v>
      </c>
    </row>
    <row r="46" spans="1:5" ht="17.25">
      <c r="A46" s="126"/>
      <c r="B46" s="126"/>
      <c r="C46" s="8">
        <v>1815</v>
      </c>
      <c r="D46" s="9" t="s">
        <v>192</v>
      </c>
      <c r="E46" t="str">
        <f t="shared" si="0"/>
        <v>1815 Активи для розподілу, передачі, продажу</v>
      </c>
    </row>
    <row r="47" spans="1:5" ht="17.25">
      <c r="A47" s="124"/>
      <c r="B47" s="124"/>
      <c r="C47" s="8">
        <v>1816</v>
      </c>
      <c r="D47" s="9" t="s">
        <v>193</v>
      </c>
      <c r="E47" t="str">
        <f t="shared" si="0"/>
        <v>1816 Інші нефінансові активи</v>
      </c>
    </row>
    <row r="48" spans="1:5" ht="17.25">
      <c r="A48" s="126"/>
      <c r="B48" s="126"/>
      <c r="C48" s="8"/>
      <c r="D48" s="9"/>
      <c r="E48" t="str">
        <f t="shared" si="0"/>
        <v> </v>
      </c>
    </row>
    <row r="49" spans="1:5" ht="17.25">
      <c r="A49" s="124"/>
      <c r="B49" s="124"/>
      <c r="C49" s="8"/>
      <c r="D49" s="9"/>
      <c r="E49" t="str">
        <f t="shared" si="0"/>
        <v> </v>
      </c>
    </row>
    <row r="50" spans="1:5" ht="17.25">
      <c r="A50" s="125"/>
      <c r="B50" s="125"/>
      <c r="C50" s="8"/>
      <c r="D50" s="9"/>
      <c r="E50" t="str">
        <f t="shared" si="0"/>
        <v> </v>
      </c>
    </row>
    <row r="51" spans="1:5" ht="17.25">
      <c r="A51" s="125"/>
      <c r="B51" s="125"/>
      <c r="C51" s="8"/>
      <c r="D51" s="9"/>
      <c r="E51" t="str">
        <f t="shared" si="0"/>
        <v> </v>
      </c>
    </row>
    <row r="52" spans="1:5" ht="17.25">
      <c r="A52" s="125"/>
      <c r="B52" s="125"/>
      <c r="C52" s="8"/>
      <c r="D52" s="9"/>
      <c r="E52" t="str">
        <f t="shared" si="0"/>
        <v> </v>
      </c>
    </row>
    <row r="53" spans="1:5" ht="17.25">
      <c r="A53" s="125"/>
      <c r="B53" s="125"/>
      <c r="C53" s="8"/>
      <c r="D53" s="9"/>
      <c r="E53" t="str">
        <f t="shared" si="0"/>
        <v> </v>
      </c>
    </row>
    <row r="54" spans="1:5" ht="17.25">
      <c r="A54" s="125"/>
      <c r="B54" s="125"/>
      <c r="C54" s="8"/>
      <c r="D54" s="9"/>
      <c r="E54" t="str">
        <f t="shared" si="0"/>
        <v> </v>
      </c>
    </row>
    <row r="55" spans="1:5" ht="17.25">
      <c r="A55" s="125"/>
      <c r="B55" s="125"/>
      <c r="C55" s="8"/>
      <c r="D55" s="9"/>
      <c r="E55" t="str">
        <f t="shared" si="0"/>
        <v> </v>
      </c>
    </row>
    <row r="56" spans="1:5" ht="17.25">
      <c r="A56" s="125"/>
      <c r="B56" s="125"/>
      <c r="C56" s="8"/>
      <c r="D56" s="9"/>
      <c r="E56" t="str">
        <f t="shared" si="0"/>
        <v> </v>
      </c>
    </row>
    <row r="57" spans="1:5" ht="17.25">
      <c r="A57" s="126"/>
      <c r="B57" s="126"/>
      <c r="C57" s="8"/>
      <c r="D57" s="9"/>
      <c r="E57" t="str">
        <f t="shared" si="0"/>
        <v> </v>
      </c>
    </row>
    <row r="58" spans="1:5" ht="17.25">
      <c r="A58" s="8"/>
      <c r="B58" s="8"/>
      <c r="C58" s="8"/>
      <c r="D58" s="9"/>
      <c r="E58" t="str">
        <f t="shared" si="0"/>
        <v> </v>
      </c>
    </row>
    <row r="59" spans="1:5" ht="17.25">
      <c r="A59" s="8"/>
      <c r="B59" s="8"/>
      <c r="C59" s="8"/>
      <c r="D59" s="9"/>
      <c r="E59" t="str">
        <f t="shared" si="0"/>
        <v> </v>
      </c>
    </row>
    <row r="60" spans="1:5" ht="17.25">
      <c r="A60" s="124"/>
      <c r="B60" s="124"/>
      <c r="C60" s="8"/>
      <c r="D60" s="9"/>
      <c r="E60" t="str">
        <f t="shared" si="0"/>
        <v> </v>
      </c>
    </row>
    <row r="61" spans="1:5" ht="17.25">
      <c r="A61" s="126"/>
      <c r="B61" s="126"/>
      <c r="C61" s="8"/>
      <c r="D61" s="9"/>
      <c r="E61" t="str">
        <f t="shared" si="0"/>
        <v> </v>
      </c>
    </row>
    <row r="62" spans="1:5" ht="17.25">
      <c r="A62" s="127" t="s">
        <v>177</v>
      </c>
      <c r="B62" s="128"/>
      <c r="C62" s="128"/>
      <c r="D62" s="129"/>
      <c r="E62" t="str">
        <f t="shared" si="0"/>
        <v> </v>
      </c>
    </row>
    <row r="63" spans="1:5" ht="17.25">
      <c r="A63" s="124"/>
      <c r="B63" s="124"/>
      <c r="C63" s="8">
        <v>2211</v>
      </c>
      <c r="D63" s="9" t="s">
        <v>194</v>
      </c>
      <c r="E63" t="str">
        <f t="shared" si="0"/>
        <v>2211 Готівка у національній валюті</v>
      </c>
    </row>
    <row r="64" spans="1:5" ht="17.25">
      <c r="A64" s="126"/>
      <c r="B64" s="126"/>
      <c r="C64" s="8">
        <v>2212</v>
      </c>
      <c r="D64" s="9" t="s">
        <v>195</v>
      </c>
      <c r="E64" t="str">
        <f t="shared" si="0"/>
        <v>2212 Готівка в іноземній валюті</v>
      </c>
    </row>
    <row r="65" spans="1:5" ht="17.25">
      <c r="A65" s="124"/>
      <c r="B65" s="130"/>
      <c r="C65" s="8">
        <v>2213</v>
      </c>
      <c r="D65" s="9" t="s">
        <v>196</v>
      </c>
      <c r="E65" t="str">
        <f t="shared" si="0"/>
        <v>2213 Грошові документи у національній валюті</v>
      </c>
    </row>
    <row r="66" spans="1:5" ht="17.25">
      <c r="A66" s="125"/>
      <c r="B66" s="131"/>
      <c r="C66" s="8">
        <v>2214</v>
      </c>
      <c r="D66" s="9" t="s">
        <v>197</v>
      </c>
      <c r="E66" t="str">
        <f t="shared" si="0"/>
        <v>2214 Грошові документи в іноземній валюті</v>
      </c>
    </row>
    <row r="67" spans="1:5" ht="17.25">
      <c r="A67" s="125"/>
      <c r="B67" s="131"/>
      <c r="C67" s="8">
        <v>2215</v>
      </c>
      <c r="D67" s="9" t="s">
        <v>198</v>
      </c>
      <c r="E67" t="str">
        <f t="shared" si="0"/>
        <v>2215 Грошові кошти в дорозі у національній валюті</v>
      </c>
    </row>
    <row r="68" spans="1:5" ht="17.25">
      <c r="A68" s="125"/>
      <c r="B68" s="131"/>
      <c r="C68" s="8">
        <v>2216</v>
      </c>
      <c r="D68" s="9" t="s">
        <v>199</v>
      </c>
      <c r="E68" t="str">
        <f t="shared" si="0"/>
        <v>2216 Грошові кошти в дорозі в іноземній валюті</v>
      </c>
    </row>
    <row r="69" spans="1:5" ht="17.25">
      <c r="A69" s="125"/>
      <c r="B69" s="131"/>
      <c r="C69" s="8"/>
      <c r="D69" s="9"/>
      <c r="E69" t="str">
        <f t="shared" si="0"/>
        <v> </v>
      </c>
    </row>
    <row r="70" spans="1:5" ht="17.25">
      <c r="A70" s="125"/>
      <c r="B70" s="131"/>
      <c r="C70" s="8"/>
      <c r="D70" s="9"/>
      <c r="E70" t="str">
        <f aca="true" t="shared" si="1" ref="E70:E133">CONCATENATE(C70," ",D70)</f>
        <v> </v>
      </c>
    </row>
    <row r="71" spans="1:5" ht="17.25">
      <c r="A71" s="125"/>
      <c r="B71" s="131"/>
      <c r="C71" s="8"/>
      <c r="D71" s="9"/>
      <c r="E71" t="str">
        <f t="shared" si="1"/>
        <v> </v>
      </c>
    </row>
    <row r="72" spans="1:5" ht="17.25">
      <c r="A72" s="126"/>
      <c r="B72" s="132"/>
      <c r="C72" s="8"/>
      <c r="D72" s="9"/>
      <c r="E72" t="str">
        <f t="shared" si="1"/>
        <v> </v>
      </c>
    </row>
    <row r="73" spans="1:5" ht="17.25">
      <c r="A73" s="124">
        <v>32</v>
      </c>
      <c r="B73" s="130" t="s">
        <v>28</v>
      </c>
      <c r="C73" s="8">
        <v>2313</v>
      </c>
      <c r="D73" s="9" t="s">
        <v>178</v>
      </c>
      <c r="E73" t="str">
        <f t="shared" si="1"/>
        <v>2313 Реєстраційні рахунки</v>
      </c>
    </row>
    <row r="74" spans="1:5" ht="17.25">
      <c r="A74" s="125"/>
      <c r="B74" s="131"/>
      <c r="C74" s="8">
        <v>2314</v>
      </c>
      <c r="D74" s="9" t="s">
        <v>200</v>
      </c>
      <c r="E74" t="str">
        <f t="shared" si="1"/>
        <v>2314 Інші рахунки в Казначействі</v>
      </c>
    </row>
    <row r="75" spans="1:5" ht="17.25">
      <c r="A75" s="125"/>
      <c r="B75" s="131"/>
      <c r="C75" s="8">
        <v>2315</v>
      </c>
      <c r="D75" s="9" t="s">
        <v>201</v>
      </c>
      <c r="E75" t="str">
        <f t="shared" si="1"/>
        <v>2315 Рахунки для обліку депозитних сум</v>
      </c>
    </row>
    <row r="76" spans="1:5" ht="17.25">
      <c r="A76" s="125"/>
      <c r="B76" s="131"/>
      <c r="C76" s="8"/>
      <c r="D76" s="9"/>
      <c r="E76" t="str">
        <f t="shared" si="1"/>
        <v> </v>
      </c>
    </row>
    <row r="77" spans="1:5" ht="17.25">
      <c r="A77" s="125"/>
      <c r="B77" s="131"/>
      <c r="C77" s="8"/>
      <c r="D77" s="9"/>
      <c r="E77" t="str">
        <f t="shared" si="1"/>
        <v> </v>
      </c>
    </row>
    <row r="78" spans="1:5" ht="17.25">
      <c r="A78" s="125"/>
      <c r="B78" s="131"/>
      <c r="C78" s="8"/>
      <c r="D78" s="9"/>
      <c r="E78" t="str">
        <f t="shared" si="1"/>
        <v> </v>
      </c>
    </row>
    <row r="79" spans="1:5" ht="17.25">
      <c r="A79" s="125"/>
      <c r="B79" s="131"/>
      <c r="C79" s="8"/>
      <c r="D79" s="9"/>
      <c r="E79" t="str">
        <f t="shared" si="1"/>
        <v> </v>
      </c>
    </row>
    <row r="80" spans="1:5" ht="17.25">
      <c r="A80" s="126"/>
      <c r="B80" s="132"/>
      <c r="C80" s="8"/>
      <c r="D80" s="9"/>
      <c r="E80" t="str">
        <f t="shared" si="1"/>
        <v> </v>
      </c>
    </row>
    <row r="81" spans="1:5" ht="17.25">
      <c r="A81" s="124">
        <v>33</v>
      </c>
      <c r="B81" s="124" t="s">
        <v>29</v>
      </c>
      <c r="C81" s="8">
        <v>331</v>
      </c>
      <c r="D81" s="9" t="s">
        <v>30</v>
      </c>
      <c r="E81" t="str">
        <f t="shared" si="1"/>
        <v>331 Грошові документи в національній валюті </v>
      </c>
    </row>
    <row r="82" spans="1:5" ht="17.25">
      <c r="A82" s="125"/>
      <c r="B82" s="125"/>
      <c r="C82" s="8">
        <v>332</v>
      </c>
      <c r="D82" s="9" t="s">
        <v>31</v>
      </c>
      <c r="E82" t="str">
        <f t="shared" si="1"/>
        <v>332 Грошові документи в іноземній валюті </v>
      </c>
    </row>
    <row r="83" spans="1:5" ht="17.25">
      <c r="A83" s="125"/>
      <c r="B83" s="125"/>
      <c r="C83" s="8">
        <v>333</v>
      </c>
      <c r="D83" s="9" t="s">
        <v>32</v>
      </c>
      <c r="E83" t="str">
        <f t="shared" si="1"/>
        <v>333 Грошові кошти в дорозі в національній валюті </v>
      </c>
    </row>
    <row r="84" spans="1:5" ht="17.25">
      <c r="A84" s="126"/>
      <c r="B84" s="126"/>
      <c r="C84" s="8">
        <v>334</v>
      </c>
      <c r="D84" s="9" t="s">
        <v>33</v>
      </c>
      <c r="E84" t="str">
        <f t="shared" si="1"/>
        <v>334 Грошові кошти в дорозі в іноземній валюті </v>
      </c>
    </row>
    <row r="85" spans="1:5" ht="17.25">
      <c r="A85" s="124">
        <v>34</v>
      </c>
      <c r="B85" s="124" t="s">
        <v>34</v>
      </c>
      <c r="C85" s="8">
        <v>341</v>
      </c>
      <c r="D85" s="9" t="s">
        <v>35</v>
      </c>
      <c r="E85" t="str">
        <f t="shared" si="1"/>
        <v>341 Векселі, одержані в національній валюті </v>
      </c>
    </row>
    <row r="86" spans="1:5" ht="17.25">
      <c r="A86" s="126"/>
      <c r="B86" s="126"/>
      <c r="C86" s="8">
        <v>342</v>
      </c>
      <c r="D86" s="9" t="s">
        <v>36</v>
      </c>
      <c r="E86" t="str">
        <f t="shared" si="1"/>
        <v>342 Векселі, одержані в іноземній валюті </v>
      </c>
    </row>
    <row r="87" spans="1:5" ht="51.75">
      <c r="A87" s="8">
        <v>35</v>
      </c>
      <c r="B87" s="8" t="s">
        <v>37</v>
      </c>
      <c r="C87" s="8">
        <v>351</v>
      </c>
      <c r="D87" s="9" t="s">
        <v>38</v>
      </c>
      <c r="E87" t="str">
        <f t="shared" si="1"/>
        <v>351 Розрахунки із замовниками з авансів на науково-дослідні роботи </v>
      </c>
    </row>
    <row r="88" spans="1:5" ht="17.25">
      <c r="A88" s="124">
        <v>36</v>
      </c>
      <c r="B88" s="124" t="s">
        <v>39</v>
      </c>
      <c r="C88" s="8">
        <v>361</v>
      </c>
      <c r="D88" s="9" t="s">
        <v>40</v>
      </c>
      <c r="E88" t="str">
        <f t="shared" si="1"/>
        <v>361 Розрахунки в порядку планових платежів </v>
      </c>
    </row>
    <row r="89" spans="1:5" ht="17.25">
      <c r="A89" s="125"/>
      <c r="B89" s="125"/>
      <c r="C89" s="8">
        <v>362</v>
      </c>
      <c r="D89" s="9" t="s">
        <v>41</v>
      </c>
      <c r="E89" t="str">
        <f t="shared" si="1"/>
        <v>362 Розрахунки з підзвітними особами </v>
      </c>
    </row>
    <row r="90" spans="1:5" ht="17.25">
      <c r="A90" s="125"/>
      <c r="B90" s="125"/>
      <c r="C90" s="8">
        <v>363</v>
      </c>
      <c r="D90" s="9" t="s">
        <v>42</v>
      </c>
      <c r="E90" t="str">
        <f t="shared" si="1"/>
        <v>363 Розрахунки з відшкодування завданих збитків </v>
      </c>
    </row>
    <row r="91" spans="1:5" ht="17.25">
      <c r="A91" s="125"/>
      <c r="B91" s="125"/>
      <c r="C91" s="8">
        <v>364</v>
      </c>
      <c r="D91" s="9" t="s">
        <v>43</v>
      </c>
      <c r="E91" t="str">
        <f t="shared" si="1"/>
        <v>364 Розрахунки з іншими дебіторами </v>
      </c>
    </row>
    <row r="92" spans="1:5" ht="17.25">
      <c r="A92" s="125"/>
      <c r="B92" s="125"/>
      <c r="C92" s="8">
        <v>365</v>
      </c>
      <c r="D92" s="9" t="s">
        <v>44</v>
      </c>
      <c r="E92" t="str">
        <f t="shared" si="1"/>
        <v>365 Розрахунки з державними цільовими фондами</v>
      </c>
    </row>
    <row r="93" spans="1:5" ht="17.25">
      <c r="A93" s="126"/>
      <c r="B93" s="126"/>
      <c r="C93" s="8">
        <v>366</v>
      </c>
      <c r="D93" s="9" t="s">
        <v>45</v>
      </c>
      <c r="E93" t="str">
        <f t="shared" si="1"/>
        <v>366 Розрахунки зі спільної діяльності</v>
      </c>
    </row>
    <row r="94" spans="1:5" ht="34.5">
      <c r="A94" s="8">
        <v>37</v>
      </c>
      <c r="B94" s="8" t="s">
        <v>46</v>
      </c>
      <c r="C94" s="8">
        <v>371</v>
      </c>
      <c r="D94" s="9" t="s">
        <v>47</v>
      </c>
      <c r="E94" t="str">
        <f t="shared" si="1"/>
        <v>371 Поточні фінансові інвестиції у цінні папери</v>
      </c>
    </row>
    <row r="95" spans="1:5" ht="17.25">
      <c r="A95" s="127" t="s">
        <v>48</v>
      </c>
      <c r="B95" s="128"/>
      <c r="C95" s="128"/>
      <c r="D95" s="129"/>
      <c r="E95" t="str">
        <f t="shared" si="1"/>
        <v> </v>
      </c>
    </row>
    <row r="96" spans="1:5" ht="17.25">
      <c r="A96" s="124">
        <v>40</v>
      </c>
      <c r="B96" s="124" t="s">
        <v>49</v>
      </c>
      <c r="C96" s="8">
        <v>401</v>
      </c>
      <c r="D96" s="9" t="s">
        <v>50</v>
      </c>
      <c r="E96" t="str">
        <f t="shared" si="1"/>
        <v>401 Фонд у необоротних активах за їх видами </v>
      </c>
    </row>
    <row r="97" spans="1:5" ht="17.25">
      <c r="A97" s="126"/>
      <c r="B97" s="126"/>
      <c r="C97" s="8">
        <v>402</v>
      </c>
      <c r="D97" s="9" t="s">
        <v>51</v>
      </c>
      <c r="E97" t="str">
        <f t="shared" si="1"/>
        <v>402 Фонд у незавершеному капітальному будівництві </v>
      </c>
    </row>
    <row r="98" spans="1:5" ht="69">
      <c r="A98" s="8">
        <v>41</v>
      </c>
      <c r="B98" s="8" t="s">
        <v>52</v>
      </c>
      <c r="C98" s="8">
        <v>411</v>
      </c>
      <c r="D98" s="9" t="s">
        <v>53</v>
      </c>
      <c r="E98" t="str">
        <f t="shared" si="1"/>
        <v>411 Фонд у малоцінних та швидкозношуваних предметах за їх видами </v>
      </c>
    </row>
    <row r="99" spans="1:5" ht="17.25">
      <c r="A99" s="124">
        <v>42</v>
      </c>
      <c r="B99" s="124" t="s">
        <v>54</v>
      </c>
      <c r="C99" s="8">
        <v>421</v>
      </c>
      <c r="D99" s="9" t="s">
        <v>55</v>
      </c>
      <c r="E99" t="str">
        <f t="shared" si="1"/>
        <v>421 Фонд у капіталі підприємств</v>
      </c>
    </row>
    <row r="100" spans="1:5" ht="17.25">
      <c r="A100" s="126"/>
      <c r="B100" s="126"/>
      <c r="C100" s="8">
        <v>422</v>
      </c>
      <c r="D100" s="9" t="s">
        <v>56</v>
      </c>
      <c r="E100" t="str">
        <f t="shared" si="1"/>
        <v>422 Фонд у фінансових інвестиціях у цінні папери</v>
      </c>
    </row>
    <row r="101" spans="1:5" ht="17.25">
      <c r="A101" s="124">
        <v>43</v>
      </c>
      <c r="B101" s="124" t="s">
        <v>57</v>
      </c>
      <c r="C101" s="8">
        <v>431</v>
      </c>
      <c r="D101" s="9" t="s">
        <v>58</v>
      </c>
      <c r="E101" t="str">
        <f t="shared" si="1"/>
        <v>431 Результат виконання кошторису за загальним фондом </v>
      </c>
    </row>
    <row r="102" spans="1:5" ht="17.25">
      <c r="A102" s="126"/>
      <c r="B102" s="126"/>
      <c r="C102" s="8">
        <v>432</v>
      </c>
      <c r="D102" s="9" t="s">
        <v>59</v>
      </c>
      <c r="E102" t="str">
        <f t="shared" si="1"/>
        <v>432 Результат виконання кошторису за спеціальним фондом </v>
      </c>
    </row>
    <row r="103" spans="1:5" ht="17.25">
      <c r="A103" s="124">
        <v>44</v>
      </c>
      <c r="B103" s="124" t="s">
        <v>60</v>
      </c>
      <c r="C103" s="8">
        <v>441</v>
      </c>
      <c r="D103" s="9" t="s">
        <v>61</v>
      </c>
      <c r="E103" t="str">
        <f t="shared" si="1"/>
        <v>441 Дооцінка (уцінка) необоротних активів </v>
      </c>
    </row>
    <row r="104" spans="1:5" ht="17.25">
      <c r="A104" s="126"/>
      <c r="B104" s="126"/>
      <c r="C104" s="8">
        <v>442</v>
      </c>
      <c r="D104" s="9" t="s">
        <v>62</v>
      </c>
      <c r="E104" t="str">
        <f t="shared" si="1"/>
        <v>442 Інший капітал у дооцінках </v>
      </c>
    </row>
    <row r="105" spans="1:5" ht="17.25">
      <c r="A105" s="127" t="s">
        <v>63</v>
      </c>
      <c r="B105" s="128"/>
      <c r="C105" s="128"/>
      <c r="D105" s="129"/>
      <c r="E105" t="str">
        <f t="shared" si="1"/>
        <v> </v>
      </c>
    </row>
    <row r="106" spans="1:5" ht="17.25">
      <c r="A106" s="124">
        <v>50</v>
      </c>
      <c r="B106" s="124" t="s">
        <v>64</v>
      </c>
      <c r="C106" s="8">
        <v>501</v>
      </c>
      <c r="D106" s="9" t="s">
        <v>65</v>
      </c>
      <c r="E106" t="str">
        <f t="shared" si="1"/>
        <v>501 Довгострокові кредити банків </v>
      </c>
    </row>
    <row r="107" spans="1:5" ht="17.25">
      <c r="A107" s="125"/>
      <c r="B107" s="125"/>
      <c r="C107" s="8">
        <v>502</v>
      </c>
      <c r="D107" s="9" t="s">
        <v>66</v>
      </c>
      <c r="E107" t="str">
        <f t="shared" si="1"/>
        <v>502 Відстрочені довгострокові кредити банків </v>
      </c>
    </row>
    <row r="108" spans="1:5" ht="17.25">
      <c r="A108" s="126"/>
      <c r="B108" s="126"/>
      <c r="C108" s="8">
        <v>503</v>
      </c>
      <c r="D108" s="9" t="s">
        <v>67</v>
      </c>
      <c r="E108" t="str">
        <f t="shared" si="1"/>
        <v>503 Інші довгострокові позики </v>
      </c>
    </row>
    <row r="109" spans="1:5" ht="34.5">
      <c r="A109" s="8">
        <v>51</v>
      </c>
      <c r="B109" s="8" t="s">
        <v>68</v>
      </c>
      <c r="C109" s="8">
        <v>511</v>
      </c>
      <c r="D109" s="9" t="s">
        <v>69</v>
      </c>
      <c r="E109" t="str">
        <f t="shared" si="1"/>
        <v>511 Видані довгострокові векселі </v>
      </c>
    </row>
    <row r="110" spans="1:5" ht="51.75">
      <c r="A110" s="8">
        <v>52</v>
      </c>
      <c r="B110" s="8" t="s">
        <v>70</v>
      </c>
      <c r="C110" s="8">
        <v>521</v>
      </c>
      <c r="D110" s="9" t="s">
        <v>70</v>
      </c>
      <c r="E110" t="str">
        <f t="shared" si="1"/>
        <v>521 Інші довгострокові фінансові зобов'язання </v>
      </c>
    </row>
    <row r="111" spans="1:5" ht="17.25">
      <c r="A111" s="127" t="s">
        <v>71</v>
      </c>
      <c r="B111" s="128"/>
      <c r="C111" s="128"/>
      <c r="D111" s="129"/>
      <c r="E111" t="str">
        <f t="shared" si="1"/>
        <v> </v>
      </c>
    </row>
    <row r="112" spans="1:5" ht="17.25">
      <c r="A112" s="124">
        <v>60</v>
      </c>
      <c r="B112" s="124" t="s">
        <v>72</v>
      </c>
      <c r="C112" s="8">
        <v>601</v>
      </c>
      <c r="D112" s="9" t="s">
        <v>73</v>
      </c>
      <c r="E112" t="str">
        <f t="shared" si="1"/>
        <v>601 Короткострокові кредити банків </v>
      </c>
    </row>
    <row r="113" spans="1:5" ht="17.25">
      <c r="A113" s="125"/>
      <c r="B113" s="125"/>
      <c r="C113" s="8">
        <v>602</v>
      </c>
      <c r="D113" s="9" t="s">
        <v>74</v>
      </c>
      <c r="E113" t="str">
        <f t="shared" si="1"/>
        <v>602 Відстрочені короткострокові кредити банків </v>
      </c>
    </row>
    <row r="114" spans="1:5" ht="17.25">
      <c r="A114" s="125"/>
      <c r="B114" s="125"/>
      <c r="C114" s="8">
        <v>603</v>
      </c>
      <c r="D114" s="9" t="s">
        <v>75</v>
      </c>
      <c r="E114" t="str">
        <f t="shared" si="1"/>
        <v>603 Інші короткострокові позики </v>
      </c>
    </row>
    <row r="115" spans="1:5" ht="17.25">
      <c r="A115" s="126"/>
      <c r="B115" s="126"/>
      <c r="C115" s="8">
        <v>604</v>
      </c>
      <c r="D115" s="9" t="s">
        <v>76</v>
      </c>
      <c r="E115" t="str">
        <f t="shared" si="1"/>
        <v>604 Прострочені позики </v>
      </c>
    </row>
    <row r="116" spans="1:5" ht="17.25">
      <c r="A116" s="124">
        <v>61</v>
      </c>
      <c r="B116" s="124" t="s">
        <v>77</v>
      </c>
      <c r="C116" s="8">
        <v>611</v>
      </c>
      <c r="D116" s="9" t="s">
        <v>78</v>
      </c>
      <c r="E116" t="str">
        <f t="shared" si="1"/>
        <v>611 Поточна заборгованість за довгостроковими позиками </v>
      </c>
    </row>
    <row r="117" spans="1:5" ht="17.25">
      <c r="A117" s="125"/>
      <c r="B117" s="125"/>
      <c r="C117" s="8">
        <v>612</v>
      </c>
      <c r="D117" s="9" t="s">
        <v>79</v>
      </c>
      <c r="E117" t="str">
        <f t="shared" si="1"/>
        <v>612 Поточна заборгованість за довгостроковими векселями </v>
      </c>
    </row>
    <row r="118" spans="1:5" ht="34.5">
      <c r="A118" s="126"/>
      <c r="B118" s="126"/>
      <c r="C118" s="8">
        <v>613</v>
      </c>
      <c r="D118" s="9" t="s">
        <v>80</v>
      </c>
      <c r="E118" t="str">
        <f t="shared" si="1"/>
        <v>613 Поточна заборгованість за іншими довгостроковими зобов'язаннями </v>
      </c>
    </row>
    <row r="119" spans="1:5" ht="34.5">
      <c r="A119" s="8">
        <v>62</v>
      </c>
      <c r="B119" s="8" t="s">
        <v>81</v>
      </c>
      <c r="C119" s="8">
        <v>621</v>
      </c>
      <c r="D119" s="9" t="s">
        <v>82</v>
      </c>
      <c r="E119" t="str">
        <f t="shared" si="1"/>
        <v>621 Видані короткострокові векселі </v>
      </c>
    </row>
    <row r="120" spans="1:5" ht="17.25">
      <c r="A120" s="124">
        <v>63</v>
      </c>
      <c r="B120" s="124" t="s">
        <v>83</v>
      </c>
      <c r="C120" s="8">
        <v>631</v>
      </c>
      <c r="D120" s="9" t="s">
        <v>84</v>
      </c>
      <c r="E120" t="str">
        <f t="shared" si="1"/>
        <v>631 Розрахунки з постачальниками та підрядниками </v>
      </c>
    </row>
    <row r="121" spans="1:5" ht="51.75">
      <c r="A121" s="125"/>
      <c r="B121" s="125"/>
      <c r="C121" s="8">
        <v>632</v>
      </c>
      <c r="D121" s="9" t="s">
        <v>85</v>
      </c>
      <c r="E121" t="str">
        <f t="shared" si="1"/>
        <v>632 Розрахунки з часткової оплати замовлень на дослідно-конструкторські розробки, що виконуються за рахунок бюджетних коштів </v>
      </c>
    </row>
    <row r="122" spans="1:5" ht="34.5">
      <c r="A122" s="125"/>
      <c r="B122" s="125"/>
      <c r="C122" s="8">
        <v>633</v>
      </c>
      <c r="D122" s="9" t="s">
        <v>86</v>
      </c>
      <c r="E122" t="str">
        <f t="shared" si="1"/>
        <v>633 Розрахунки із замовниками за виконані роботи і надані послуги з власних надходжень </v>
      </c>
    </row>
    <row r="123" spans="1:5" ht="34.5">
      <c r="A123" s="125"/>
      <c r="B123" s="125"/>
      <c r="C123" s="8">
        <v>634</v>
      </c>
      <c r="D123" s="9" t="s">
        <v>87</v>
      </c>
      <c r="E123" t="str">
        <f t="shared" si="1"/>
        <v>634 Розрахунки із замовниками за науково-дослідні роботи, що підлягають оплаті </v>
      </c>
    </row>
    <row r="124" spans="1:5" ht="17.25">
      <c r="A124" s="126"/>
      <c r="B124" s="126"/>
      <c r="C124" s="8">
        <v>635</v>
      </c>
      <c r="D124" s="9" t="s">
        <v>88</v>
      </c>
      <c r="E124" t="str">
        <f t="shared" si="1"/>
        <v>635 Розрахунки із залученими співвиконавцями для виконання робіт </v>
      </c>
    </row>
    <row r="125" spans="1:5" ht="17.25">
      <c r="A125" s="124">
        <v>64</v>
      </c>
      <c r="B125" s="124" t="s">
        <v>89</v>
      </c>
      <c r="C125" s="8">
        <v>641</v>
      </c>
      <c r="D125" s="9" t="s">
        <v>90</v>
      </c>
      <c r="E125" t="str">
        <f t="shared" si="1"/>
        <v>641 Розрахунки за податками і зборами в бюджет </v>
      </c>
    </row>
    <row r="126" spans="1:5" ht="17.25">
      <c r="A126" s="126"/>
      <c r="B126" s="126"/>
      <c r="C126" s="8">
        <v>642</v>
      </c>
      <c r="D126" s="9" t="s">
        <v>91</v>
      </c>
      <c r="E126" t="str">
        <f t="shared" si="1"/>
        <v>642 Інші розрахунки з бюджетом </v>
      </c>
    </row>
    <row r="127" spans="1:5" ht="34.5">
      <c r="A127" s="124">
        <v>65</v>
      </c>
      <c r="B127" s="124" t="s">
        <v>92</v>
      </c>
      <c r="C127" s="8">
        <v>651</v>
      </c>
      <c r="D127" s="9" t="s">
        <v>93</v>
      </c>
      <c r="E127" t="str">
        <f t="shared" si="1"/>
        <v>651 За розрахунками із загальнообов'язкового державного соціального страхування</v>
      </c>
    </row>
    <row r="128" spans="1:5" ht="17.25">
      <c r="A128" s="125"/>
      <c r="B128" s="125"/>
      <c r="C128" s="8">
        <v>652</v>
      </c>
      <c r="D128" s="9" t="s">
        <v>94</v>
      </c>
      <c r="E128" t="str">
        <f t="shared" si="1"/>
        <v>652 Розрахунки із соціального страхування </v>
      </c>
    </row>
    <row r="129" spans="1:5" ht="17.25">
      <c r="A129" s="126"/>
      <c r="B129" s="126"/>
      <c r="C129" s="8">
        <v>654</v>
      </c>
      <c r="D129" s="9" t="s">
        <v>95</v>
      </c>
      <c r="E129" t="str">
        <f t="shared" si="1"/>
        <v>654 Розрахунки з інших видів страхування </v>
      </c>
    </row>
    <row r="130" spans="1:5" ht="17.25">
      <c r="A130" s="124">
        <v>66</v>
      </c>
      <c r="B130" s="124" t="s">
        <v>96</v>
      </c>
      <c r="C130" s="8">
        <v>661</v>
      </c>
      <c r="D130" s="9" t="s">
        <v>97</v>
      </c>
      <c r="E130" t="str">
        <f t="shared" si="1"/>
        <v>661 Розрахунки із заробітної плати </v>
      </c>
    </row>
    <row r="131" spans="1:5" ht="17.25">
      <c r="A131" s="125"/>
      <c r="B131" s="125"/>
      <c r="C131" s="8">
        <v>662</v>
      </c>
      <c r="D131" s="9" t="s">
        <v>98</v>
      </c>
      <c r="E131" t="str">
        <f t="shared" si="1"/>
        <v>662 Розрахунки зі стипендіатами </v>
      </c>
    </row>
    <row r="132" spans="1:5" ht="17.25">
      <c r="A132" s="125"/>
      <c r="B132" s="125"/>
      <c r="C132" s="8">
        <v>663</v>
      </c>
      <c r="D132" s="9" t="s">
        <v>99</v>
      </c>
      <c r="E132" t="str">
        <f t="shared" si="1"/>
        <v>663 Розрахунки з працівниками за товари, продані в кредит </v>
      </c>
    </row>
    <row r="133" spans="1:5" ht="34.5">
      <c r="A133" s="125"/>
      <c r="B133" s="125"/>
      <c r="C133" s="8">
        <v>664</v>
      </c>
      <c r="D133" s="9" t="s">
        <v>100</v>
      </c>
      <c r="E133" t="str">
        <f t="shared" si="1"/>
        <v>664 Розрахунки з працівниками за безготівковими перерахуваннями на рахунки з вкладів у банках </v>
      </c>
    </row>
    <row r="134" spans="1:5" ht="34.5">
      <c r="A134" s="125"/>
      <c r="B134" s="125"/>
      <c r="C134" s="8">
        <v>665</v>
      </c>
      <c r="D134" s="9" t="s">
        <v>101</v>
      </c>
      <c r="E134" t="str">
        <f aca="true" t="shared" si="2" ref="E134:E177">CONCATENATE(C134," ",D134)</f>
        <v>665 Розрахунки з працівниками за безготівковими перерахуваннями внесків за добровільним страхуванням</v>
      </c>
    </row>
    <row r="135" spans="1:5" ht="34.5">
      <c r="A135" s="125"/>
      <c r="B135" s="125"/>
      <c r="C135" s="8">
        <v>666</v>
      </c>
      <c r="D135" s="9" t="s">
        <v>102</v>
      </c>
      <c r="E135" t="str">
        <f t="shared" si="2"/>
        <v>666 Розрахунки з членами профспілки безготівковими перерахуваннями сум членських профспілкових внесків </v>
      </c>
    </row>
    <row r="136" spans="1:5" ht="17.25">
      <c r="A136" s="125"/>
      <c r="B136" s="125"/>
      <c r="C136" s="8">
        <v>667</v>
      </c>
      <c r="D136" s="9" t="s">
        <v>103</v>
      </c>
      <c r="E136" t="str">
        <f t="shared" si="2"/>
        <v>667 Розрахунки з працівниками за позиками банків </v>
      </c>
    </row>
    <row r="137" spans="1:5" ht="17.25">
      <c r="A137" s="125"/>
      <c r="B137" s="125"/>
      <c r="C137" s="8">
        <v>668</v>
      </c>
      <c r="D137" s="9" t="s">
        <v>104</v>
      </c>
      <c r="E137" t="str">
        <f t="shared" si="2"/>
        <v>668 Розрахунки за виконавчими документами та інші утримання </v>
      </c>
    </row>
    <row r="138" spans="1:5" ht="17.25">
      <c r="A138" s="126"/>
      <c r="B138" s="126"/>
      <c r="C138" s="8">
        <v>669</v>
      </c>
      <c r="D138" s="9" t="s">
        <v>105</v>
      </c>
      <c r="E138" t="str">
        <f t="shared" si="2"/>
        <v>669 Інші розрахунки за виконані роботи </v>
      </c>
    </row>
    <row r="139" spans="1:5" ht="17.25">
      <c r="A139" s="124">
        <v>67</v>
      </c>
      <c r="B139" s="124" t="s">
        <v>106</v>
      </c>
      <c r="C139" s="8">
        <v>671</v>
      </c>
      <c r="D139" s="9" t="s">
        <v>107</v>
      </c>
      <c r="E139" t="str">
        <f t="shared" si="2"/>
        <v>671 Розрахунки з депонентами </v>
      </c>
    </row>
    <row r="140" spans="1:5" ht="17.25">
      <c r="A140" s="125"/>
      <c r="B140" s="125"/>
      <c r="C140" s="8">
        <v>672</v>
      </c>
      <c r="D140" s="9" t="s">
        <v>108</v>
      </c>
      <c r="E140" t="str">
        <f t="shared" si="2"/>
        <v>672 Розрахунки за депозитними сумами </v>
      </c>
    </row>
    <row r="141" spans="1:5" ht="34.5">
      <c r="A141" s="125"/>
      <c r="B141" s="125"/>
      <c r="C141" s="8">
        <v>673</v>
      </c>
      <c r="D141" s="9" t="s">
        <v>109</v>
      </c>
      <c r="E141" t="str">
        <f t="shared" si="2"/>
        <v>673 Розрахунки за коштами, які підлягають розподілу за видами загальнообов'язкового державного соціального страхування</v>
      </c>
    </row>
    <row r="142" spans="1:5" ht="17.25">
      <c r="A142" s="125"/>
      <c r="B142" s="125"/>
      <c r="C142" s="8">
        <v>674</v>
      </c>
      <c r="D142" s="9" t="s">
        <v>110</v>
      </c>
      <c r="E142" t="str">
        <f t="shared" si="2"/>
        <v>674 Розрахунки за спеціальними видами платежів </v>
      </c>
    </row>
    <row r="143" spans="1:5" ht="17.25">
      <c r="A143" s="125"/>
      <c r="B143" s="125"/>
      <c r="C143" s="8">
        <v>675</v>
      </c>
      <c r="D143" s="9" t="s">
        <v>111</v>
      </c>
      <c r="E143" t="str">
        <f t="shared" si="2"/>
        <v>675 Розрахунки з іншими кредиторами </v>
      </c>
    </row>
    <row r="144" spans="1:5" ht="17.25">
      <c r="A144" s="126"/>
      <c r="B144" s="126"/>
      <c r="C144" s="8">
        <v>676</v>
      </c>
      <c r="D144" s="9" t="s">
        <v>112</v>
      </c>
      <c r="E144" t="str">
        <f t="shared" si="2"/>
        <v>676 Розрахунки за зобов'язаннями зі спільної діяльності</v>
      </c>
    </row>
    <row r="145" spans="1:5" ht="34.5">
      <c r="A145" s="124">
        <v>68</v>
      </c>
      <c r="B145" s="124" t="s">
        <v>113</v>
      </c>
      <c r="C145" s="8">
        <v>683</v>
      </c>
      <c r="D145" s="9" t="s">
        <v>114</v>
      </c>
      <c r="E145" t="str">
        <f t="shared" si="2"/>
        <v>683 Внутрішні розрахунки за операціями з внутрішнього переміщення за загальним фондом </v>
      </c>
    </row>
    <row r="146" spans="1:5" ht="34.5">
      <c r="A146" s="126"/>
      <c r="B146" s="126"/>
      <c r="C146" s="8">
        <v>684</v>
      </c>
      <c r="D146" s="9" t="s">
        <v>115</v>
      </c>
      <c r="E146" t="str">
        <f t="shared" si="2"/>
        <v>684 Внутрішні розрахунки за операціями з внутрішнього переміщення за спеціальним фондом </v>
      </c>
    </row>
    <row r="147" spans="1:5" ht="17.25">
      <c r="A147" s="127" t="s">
        <v>116</v>
      </c>
      <c r="B147" s="128"/>
      <c r="C147" s="128"/>
      <c r="D147" s="129"/>
      <c r="E147" t="str">
        <f t="shared" si="2"/>
        <v> </v>
      </c>
    </row>
    <row r="148" spans="1:5" ht="34.5">
      <c r="A148" s="124">
        <v>70</v>
      </c>
      <c r="B148" s="124" t="s">
        <v>117</v>
      </c>
      <c r="C148" s="8">
        <v>701</v>
      </c>
      <c r="D148" s="9" t="s">
        <v>118</v>
      </c>
      <c r="E148" t="str">
        <f t="shared" si="2"/>
        <v>701 Асигнування з державного бюджету на видатки установи та інші заходи </v>
      </c>
    </row>
    <row r="149" spans="1:5" ht="34.5">
      <c r="A149" s="126"/>
      <c r="B149" s="126"/>
      <c r="C149" s="8">
        <v>702</v>
      </c>
      <c r="D149" s="9" t="s">
        <v>119</v>
      </c>
      <c r="E149" t="str">
        <f t="shared" si="2"/>
        <v>702 Асигнування з місцевого бюджету на видатки установи та інші заходи </v>
      </c>
    </row>
    <row r="150" spans="1:5" ht="17.25">
      <c r="A150" s="124">
        <v>71</v>
      </c>
      <c r="B150" s="124" t="s">
        <v>120</v>
      </c>
      <c r="C150" s="8">
        <v>711</v>
      </c>
      <c r="D150" s="9" t="s">
        <v>121</v>
      </c>
      <c r="E150" t="str">
        <f t="shared" si="2"/>
        <v>711 Доходи за коштами, отриманими як плата за послуги </v>
      </c>
    </row>
    <row r="151" spans="1:5" ht="17.25">
      <c r="A151" s="125"/>
      <c r="B151" s="125"/>
      <c r="C151" s="8">
        <v>712</v>
      </c>
      <c r="D151" s="9" t="s">
        <v>122</v>
      </c>
      <c r="E151" t="str">
        <f t="shared" si="2"/>
        <v>712 Доходи за іншими джерелами власних надходжень установ </v>
      </c>
    </row>
    <row r="152" spans="1:5" ht="17.25">
      <c r="A152" s="125"/>
      <c r="B152" s="125"/>
      <c r="C152" s="8">
        <v>713</v>
      </c>
      <c r="D152" s="9" t="s">
        <v>123</v>
      </c>
      <c r="E152" t="str">
        <f t="shared" si="2"/>
        <v>713 Доходи за іншими надходженнями спеціального фонду </v>
      </c>
    </row>
    <row r="153" spans="1:5" ht="17.25">
      <c r="A153" s="125"/>
      <c r="B153" s="125"/>
      <c r="C153" s="8">
        <v>714</v>
      </c>
      <c r="D153" s="9" t="s">
        <v>124</v>
      </c>
      <c r="E153" t="str">
        <f t="shared" si="2"/>
        <v>714 Кошти батьків за надані послуги </v>
      </c>
    </row>
    <row r="154" spans="1:5" ht="17.25">
      <c r="A154" s="125"/>
      <c r="B154" s="125"/>
      <c r="C154" s="8">
        <v>715</v>
      </c>
      <c r="D154" s="9" t="s">
        <v>125</v>
      </c>
      <c r="E154" t="str">
        <f t="shared" si="2"/>
        <v>715 Доходи, спрямовані на покриття дефіциту загального фонду </v>
      </c>
    </row>
    <row r="155" spans="1:5" ht="17.25">
      <c r="A155" s="126"/>
      <c r="B155" s="126"/>
      <c r="C155" s="8">
        <v>716</v>
      </c>
      <c r="D155" s="9" t="s">
        <v>126</v>
      </c>
      <c r="E155" t="str">
        <f t="shared" si="2"/>
        <v>716 Доходи майбутніх періодів </v>
      </c>
    </row>
    <row r="156" spans="1:5" ht="17.25">
      <c r="A156" s="124">
        <v>72</v>
      </c>
      <c r="B156" s="124" t="s">
        <v>127</v>
      </c>
      <c r="C156" s="8">
        <v>721</v>
      </c>
      <c r="D156" s="9" t="s">
        <v>128</v>
      </c>
      <c r="E156" t="str">
        <f t="shared" si="2"/>
        <v>721 Реалізація виробів виробничих (навчальних) майстерень </v>
      </c>
    </row>
    <row r="157" spans="1:5" ht="17.25">
      <c r="A157" s="125"/>
      <c r="B157" s="125"/>
      <c r="C157" s="8">
        <v>722</v>
      </c>
      <c r="D157" s="9" t="s">
        <v>129</v>
      </c>
      <c r="E157" t="str">
        <f t="shared" si="2"/>
        <v>722 Реалізація продукції підсобних (навчальних) сільських господарств </v>
      </c>
    </row>
    <row r="158" spans="1:5" ht="17.25">
      <c r="A158" s="126"/>
      <c r="B158" s="126"/>
      <c r="C158" s="8">
        <v>723</v>
      </c>
      <c r="D158" s="9" t="s">
        <v>130</v>
      </c>
      <c r="E158" t="str">
        <f t="shared" si="2"/>
        <v>723 Реалізація науково-дослідних робіт </v>
      </c>
    </row>
    <row r="159" spans="1:5" ht="17.25">
      <c r="A159" s="8">
        <v>74</v>
      </c>
      <c r="B159" s="8" t="s">
        <v>131</v>
      </c>
      <c r="C159" s="8">
        <v>741</v>
      </c>
      <c r="D159" s="9" t="s">
        <v>132</v>
      </c>
      <c r="E159" t="str">
        <f t="shared" si="2"/>
        <v>741 Інші доходи установ </v>
      </c>
    </row>
    <row r="160" spans="1:5" ht="17.25">
      <c r="A160" s="127" t="s">
        <v>133</v>
      </c>
      <c r="B160" s="128"/>
      <c r="C160" s="128"/>
      <c r="D160" s="129"/>
      <c r="E160" t="str">
        <f t="shared" si="2"/>
        <v> </v>
      </c>
    </row>
    <row r="161" spans="1:5" ht="34.5">
      <c r="A161" s="124">
        <v>80</v>
      </c>
      <c r="B161" s="124" t="s">
        <v>134</v>
      </c>
      <c r="C161" s="8">
        <v>801</v>
      </c>
      <c r="D161" s="9" t="s">
        <v>135</v>
      </c>
      <c r="E161" t="str">
        <f t="shared" si="2"/>
        <v>801 Видатки з державного бюджету на утримання установи та інші заходи </v>
      </c>
    </row>
    <row r="162" spans="1:5" ht="34.5">
      <c r="A162" s="126"/>
      <c r="B162" s="126"/>
      <c r="C162" s="8">
        <v>802</v>
      </c>
      <c r="D162" s="9" t="s">
        <v>136</v>
      </c>
      <c r="E162" t="str">
        <f t="shared" si="2"/>
        <v>802 Видатки з місцевого бюджету на утримання установи та інші заходи </v>
      </c>
    </row>
    <row r="163" spans="1:5" ht="17.25">
      <c r="A163" s="124">
        <v>81</v>
      </c>
      <c r="B163" s="124" t="s">
        <v>137</v>
      </c>
      <c r="C163" s="8">
        <v>811</v>
      </c>
      <c r="D163" s="9" t="s">
        <v>138</v>
      </c>
      <c r="E163" t="str">
        <f t="shared" si="2"/>
        <v>811 Видатки за коштами, отриманими як плата за послуги </v>
      </c>
    </row>
    <row r="164" spans="1:5" ht="17.25">
      <c r="A164" s="125"/>
      <c r="B164" s="125"/>
      <c r="C164" s="8">
        <v>812</v>
      </c>
      <c r="D164" s="9" t="s">
        <v>139</v>
      </c>
      <c r="E164" t="str">
        <f t="shared" si="2"/>
        <v>812 Видатки за іншими джерелами власних надходжень </v>
      </c>
    </row>
    <row r="165" spans="1:5" ht="17.25">
      <c r="A165" s="126"/>
      <c r="B165" s="126"/>
      <c r="C165" s="8">
        <v>813</v>
      </c>
      <c r="D165" s="9" t="s">
        <v>140</v>
      </c>
      <c r="E165" t="str">
        <f t="shared" si="2"/>
        <v>813 Видатки за іншими надходженнями спеціального фонду </v>
      </c>
    </row>
    <row r="166" spans="1:5" ht="17.25">
      <c r="A166" s="124">
        <v>82</v>
      </c>
      <c r="B166" s="124" t="s">
        <v>141</v>
      </c>
      <c r="C166" s="8">
        <v>821</v>
      </c>
      <c r="D166" s="9" t="s">
        <v>142</v>
      </c>
      <c r="E166" t="str">
        <f t="shared" si="2"/>
        <v>821 Витрати виробничих (навчальних) майстерень </v>
      </c>
    </row>
    <row r="167" spans="1:5" ht="17.25">
      <c r="A167" s="125"/>
      <c r="B167" s="125"/>
      <c r="C167" s="8">
        <v>822</v>
      </c>
      <c r="D167" s="9" t="s">
        <v>143</v>
      </c>
      <c r="E167" t="str">
        <f t="shared" si="2"/>
        <v>822 Витрати підсобних (навчальних) сільських господарств </v>
      </c>
    </row>
    <row r="168" spans="1:5" ht="17.25">
      <c r="A168" s="125"/>
      <c r="B168" s="125"/>
      <c r="C168" s="8">
        <v>823</v>
      </c>
      <c r="D168" s="9" t="s">
        <v>144</v>
      </c>
      <c r="E168" t="str">
        <f t="shared" si="2"/>
        <v>823 Витрати на науково-дослідні роботи </v>
      </c>
    </row>
    <row r="169" spans="1:5" ht="17.25">
      <c r="A169" s="125"/>
      <c r="B169" s="125"/>
      <c r="C169" s="8">
        <v>824</v>
      </c>
      <c r="D169" s="9" t="s">
        <v>145</v>
      </c>
      <c r="E169" t="str">
        <f t="shared" si="2"/>
        <v>824 Витрати на виготовлення експериментальних пристроїв </v>
      </c>
    </row>
    <row r="170" spans="1:5" ht="17.25">
      <c r="A170" s="125"/>
      <c r="B170" s="125"/>
      <c r="C170" s="8">
        <v>825</v>
      </c>
      <c r="D170" s="9" t="s">
        <v>146</v>
      </c>
      <c r="E170" t="str">
        <f t="shared" si="2"/>
        <v>825 Витрати на заготівлю і переробку матеріалів </v>
      </c>
    </row>
    <row r="171" spans="1:5" ht="17.25">
      <c r="A171" s="126"/>
      <c r="B171" s="126"/>
      <c r="C171" s="8">
        <v>826</v>
      </c>
      <c r="D171" s="9" t="s">
        <v>147</v>
      </c>
      <c r="E171" t="str">
        <f t="shared" si="2"/>
        <v>826 Видатки до розподілу </v>
      </c>
    </row>
    <row r="172" spans="1:5" ht="17.25">
      <c r="A172" s="8">
        <v>83</v>
      </c>
      <c r="B172" s="9" t="s">
        <v>148</v>
      </c>
      <c r="C172" s="8">
        <v>831</v>
      </c>
      <c r="D172" s="9" t="s">
        <v>149</v>
      </c>
      <c r="E172" t="str">
        <f t="shared" si="2"/>
        <v>831 Інші витрати установ</v>
      </c>
    </row>
    <row r="173" spans="1:5" ht="34.5">
      <c r="A173" s="8">
        <v>84</v>
      </c>
      <c r="B173" s="8" t="s">
        <v>150</v>
      </c>
      <c r="C173" s="8">
        <v>841</v>
      </c>
      <c r="D173" s="9" t="s">
        <v>151</v>
      </c>
      <c r="E173" t="str">
        <f t="shared" si="2"/>
        <v>841 Витрати на амортизацію необоротних активів</v>
      </c>
    </row>
    <row r="174" spans="1:5" ht="34.5">
      <c r="A174" s="8">
        <v>85</v>
      </c>
      <c r="B174" s="8" t="s">
        <v>152</v>
      </c>
      <c r="C174" s="8">
        <v>851</v>
      </c>
      <c r="D174" s="9" t="s">
        <v>152</v>
      </c>
      <c r="E174" t="str">
        <f t="shared" si="2"/>
        <v>851 Витрати майбутніх періодів</v>
      </c>
    </row>
    <row r="175" spans="1:5" ht="17.25">
      <c r="A175" s="127" t="s">
        <v>153</v>
      </c>
      <c r="B175" s="128"/>
      <c r="C175" s="128"/>
      <c r="D175" s="129"/>
      <c r="E175" t="str">
        <f t="shared" si="2"/>
        <v> </v>
      </c>
    </row>
    <row r="176" spans="1:5" ht="69">
      <c r="A176" s="8">
        <v>91</v>
      </c>
      <c r="B176" s="9" t="s">
        <v>154</v>
      </c>
      <c r="C176" s="8">
        <v>911</v>
      </c>
      <c r="D176" s="9" t="s">
        <v>155</v>
      </c>
      <c r="E176" t="str">
        <f t="shared" si="2"/>
        <v>911 Розрахунки замовників з оплати адміністративних послуг</v>
      </c>
    </row>
    <row r="177" spans="1:5" ht="69">
      <c r="A177" s="8">
        <v>92</v>
      </c>
      <c r="B177" s="9" t="s">
        <v>156</v>
      </c>
      <c r="C177" s="8">
        <v>921</v>
      </c>
      <c r="D177" s="9" t="s">
        <v>157</v>
      </c>
      <c r="E177" t="str">
        <f t="shared" si="2"/>
        <v>921 Зобов'язання замовників перед бюджетом за адміністративними послугами</v>
      </c>
    </row>
  </sheetData>
  <sheetProtection/>
  <mergeCells count="83">
    <mergeCell ref="A14:A22"/>
    <mergeCell ref="B14:B22"/>
    <mergeCell ref="A23:A24"/>
    <mergeCell ref="A1:B1"/>
    <mergeCell ref="C1:D1"/>
    <mergeCell ref="A4:D4"/>
    <mergeCell ref="A5:A13"/>
    <mergeCell ref="B5:B13"/>
    <mergeCell ref="A47:A48"/>
    <mergeCell ref="B47:B48"/>
    <mergeCell ref="B23:B24"/>
    <mergeCell ref="A25:A27"/>
    <mergeCell ref="B25:B27"/>
    <mergeCell ref="A31:A32"/>
    <mergeCell ref="B31:B32"/>
    <mergeCell ref="A33:D33"/>
    <mergeCell ref="A28:A30"/>
    <mergeCell ref="B28:B30"/>
    <mergeCell ref="A34:A38"/>
    <mergeCell ref="B34:B38"/>
    <mergeCell ref="A39:A46"/>
    <mergeCell ref="B39:B46"/>
    <mergeCell ref="A81:A84"/>
    <mergeCell ref="B81:B84"/>
    <mergeCell ref="A49:A57"/>
    <mergeCell ref="B49:B57"/>
    <mergeCell ref="A60:A61"/>
    <mergeCell ref="B60:B61"/>
    <mergeCell ref="B96:B97"/>
    <mergeCell ref="A99:A100"/>
    <mergeCell ref="A62:D62"/>
    <mergeCell ref="A63:A64"/>
    <mergeCell ref="B63:B64"/>
    <mergeCell ref="A65:A72"/>
    <mergeCell ref="B65:B72"/>
    <mergeCell ref="A73:A80"/>
    <mergeCell ref="B73:B80"/>
    <mergeCell ref="A111:D111"/>
    <mergeCell ref="A112:A115"/>
    <mergeCell ref="A103:A104"/>
    <mergeCell ref="B103:B104"/>
    <mergeCell ref="A85:A86"/>
    <mergeCell ref="B85:B86"/>
    <mergeCell ref="A88:A93"/>
    <mergeCell ref="B88:B93"/>
    <mergeCell ref="A95:D95"/>
    <mergeCell ref="A96:A97"/>
    <mergeCell ref="A139:A144"/>
    <mergeCell ref="B139:B144"/>
    <mergeCell ref="B99:B100"/>
    <mergeCell ref="A101:A102"/>
    <mergeCell ref="B101:B102"/>
    <mergeCell ref="A125:A126"/>
    <mergeCell ref="B125:B126"/>
    <mergeCell ref="A105:D105"/>
    <mergeCell ref="A106:A108"/>
    <mergeCell ref="B106:B108"/>
    <mergeCell ref="A127:A129"/>
    <mergeCell ref="B127:B129"/>
    <mergeCell ref="A130:A138"/>
    <mergeCell ref="B130:B138"/>
    <mergeCell ref="B112:B115"/>
    <mergeCell ref="A116:A118"/>
    <mergeCell ref="B116:B118"/>
    <mergeCell ref="A120:A124"/>
    <mergeCell ref="B120:B124"/>
    <mergeCell ref="A160:D160"/>
    <mergeCell ref="A163:A165"/>
    <mergeCell ref="A161:A162"/>
    <mergeCell ref="B161:B162"/>
    <mergeCell ref="B163:B165"/>
    <mergeCell ref="A145:A146"/>
    <mergeCell ref="B145:B146"/>
    <mergeCell ref="A166:A171"/>
    <mergeCell ref="B166:B171"/>
    <mergeCell ref="A147:D147"/>
    <mergeCell ref="A148:A149"/>
    <mergeCell ref="B148:B149"/>
    <mergeCell ref="A175:D175"/>
    <mergeCell ref="A150:A155"/>
    <mergeCell ref="B150:B155"/>
    <mergeCell ref="A156:A158"/>
    <mergeCell ref="B156:B1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N41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46.75390625" style="0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 t="s">
        <v>5</v>
      </c>
      <c r="B3" s="140" t="s">
        <v>212</v>
      </c>
      <c r="C3" s="140"/>
      <c r="D3" s="140"/>
      <c r="E3" s="140"/>
      <c r="F3" s="140"/>
      <c r="G3" s="140"/>
      <c r="H3" s="140"/>
      <c r="I3" s="11"/>
      <c r="J3" s="11"/>
      <c r="K3" s="11"/>
      <c r="L3" s="11"/>
    </row>
    <row r="4" spans="1:12" ht="12.75">
      <c r="A4" s="11" t="s">
        <v>3</v>
      </c>
      <c r="B4" s="13" t="s">
        <v>209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>
      <c r="A5" s="11" t="s">
        <v>6</v>
      </c>
      <c r="B5" s="139" t="s">
        <v>225</v>
      </c>
      <c r="C5" s="139"/>
      <c r="D5" s="139"/>
      <c r="E5" s="139"/>
      <c r="F5" s="11"/>
      <c r="G5" s="11"/>
      <c r="H5" s="11"/>
      <c r="I5" s="11"/>
      <c r="J5" s="11"/>
      <c r="K5" s="11"/>
      <c r="L5" s="11"/>
    </row>
    <row r="6" spans="1:12" ht="12.75">
      <c r="A6" s="11" t="s">
        <v>9</v>
      </c>
      <c r="B6" s="139" t="s">
        <v>213</v>
      </c>
      <c r="C6" s="139"/>
      <c r="D6" s="139"/>
      <c r="E6" s="139"/>
      <c r="F6" s="11"/>
      <c r="G6" s="11"/>
      <c r="H6" s="11"/>
      <c r="I6" s="11"/>
      <c r="J6" s="11"/>
      <c r="K6" s="11"/>
      <c r="L6" s="11"/>
    </row>
    <row r="7" spans="1:12" ht="12.75">
      <c r="A7" s="11" t="s">
        <v>10</v>
      </c>
      <c r="B7" s="139" t="s">
        <v>214</v>
      </c>
      <c r="C7" s="139"/>
      <c r="D7" s="139"/>
      <c r="E7" s="139"/>
      <c r="F7" s="11"/>
      <c r="G7" s="11"/>
      <c r="H7" s="11"/>
      <c r="I7" s="11"/>
      <c r="J7" s="11"/>
      <c r="K7" s="11"/>
      <c r="L7" s="11"/>
    </row>
    <row r="8" spans="1:12" ht="12.75">
      <c r="A8" s="11" t="s">
        <v>7</v>
      </c>
      <c r="B8" s="139" t="s">
        <v>213</v>
      </c>
      <c r="C8" s="139"/>
      <c r="D8" s="139"/>
      <c r="E8" s="139"/>
      <c r="F8" s="11"/>
      <c r="G8" s="11"/>
      <c r="H8" s="11"/>
      <c r="I8" s="11"/>
      <c r="J8" s="11"/>
      <c r="K8" s="11"/>
      <c r="L8" s="11"/>
    </row>
    <row r="9" spans="1:12" ht="12.75">
      <c r="A9" s="11" t="s">
        <v>8</v>
      </c>
      <c r="B9" s="139" t="s">
        <v>213</v>
      </c>
      <c r="C9" s="139"/>
      <c r="D9" s="139"/>
      <c r="E9" s="139"/>
      <c r="F9" s="11"/>
      <c r="G9" s="11"/>
      <c r="H9" s="11"/>
      <c r="I9" s="11"/>
      <c r="J9" s="11"/>
      <c r="K9" s="11"/>
      <c r="L9" s="11"/>
    </row>
    <row r="10" spans="1:12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134" t="s">
        <v>13</v>
      </c>
      <c r="C11" s="134"/>
      <c r="D11" s="134"/>
      <c r="E11" s="134"/>
      <c r="F11" s="134"/>
      <c r="G11" s="134"/>
      <c r="H11" s="134" t="s">
        <v>14</v>
      </c>
      <c r="I11" s="134"/>
      <c r="J11" s="134"/>
      <c r="K11" s="134"/>
      <c r="L11" s="134"/>
    </row>
    <row r="12" spans="1:12" ht="12.75">
      <c r="A12" s="11" t="s">
        <v>11</v>
      </c>
      <c r="B12" s="141" t="s">
        <v>215</v>
      </c>
      <c r="C12" s="141"/>
      <c r="D12" s="141"/>
      <c r="E12" s="141"/>
      <c r="F12" s="141"/>
      <c r="G12" s="141"/>
      <c r="H12" s="141" t="s">
        <v>216</v>
      </c>
      <c r="I12" s="141"/>
      <c r="J12" s="141"/>
      <c r="K12" s="141"/>
      <c r="L12" s="141"/>
    </row>
    <row r="13" spans="1:12" ht="12.75">
      <c r="A13" s="11" t="s">
        <v>12</v>
      </c>
      <c r="B13" s="141" t="s">
        <v>217</v>
      </c>
      <c r="C13" s="141"/>
      <c r="D13" s="141"/>
      <c r="E13" s="141"/>
      <c r="F13" s="141"/>
      <c r="G13" s="141"/>
      <c r="H13" s="141" t="s">
        <v>218</v>
      </c>
      <c r="I13" s="141"/>
      <c r="J13" s="141"/>
      <c r="K13" s="141"/>
      <c r="L13" s="141"/>
    </row>
    <row r="14" spans="1:12" ht="12.75">
      <c r="A14" s="11"/>
      <c r="B14" s="141" t="s">
        <v>210</v>
      </c>
      <c r="C14" s="141"/>
      <c r="D14" s="141"/>
      <c r="E14" s="141"/>
      <c r="F14" s="141"/>
      <c r="G14" s="141"/>
      <c r="H14" s="141" t="s">
        <v>208</v>
      </c>
      <c r="I14" s="141"/>
      <c r="J14" s="141"/>
      <c r="K14" s="141"/>
      <c r="L14" s="141"/>
    </row>
    <row r="15" spans="1:12" ht="12.75">
      <c r="A15" s="11"/>
      <c r="B15" s="141" t="s">
        <v>219</v>
      </c>
      <c r="C15" s="141"/>
      <c r="D15" s="141"/>
      <c r="E15" s="141"/>
      <c r="F15" s="141"/>
      <c r="G15" s="141"/>
      <c r="H15" s="141" t="s">
        <v>220</v>
      </c>
      <c r="I15" s="141"/>
      <c r="J15" s="141"/>
      <c r="K15" s="141"/>
      <c r="L15" s="141"/>
    </row>
    <row r="16" spans="1:12" ht="12.75">
      <c r="A16" s="11"/>
      <c r="B16" s="141" t="s">
        <v>211</v>
      </c>
      <c r="C16" s="141"/>
      <c r="D16" s="141"/>
      <c r="E16" s="141"/>
      <c r="F16" s="141"/>
      <c r="G16" s="141"/>
      <c r="H16" s="141" t="s">
        <v>221</v>
      </c>
      <c r="I16" s="141"/>
      <c r="J16" s="141"/>
      <c r="K16" s="141"/>
      <c r="L16" s="141"/>
    </row>
    <row r="17" spans="1:14" ht="12.75">
      <c r="A17" s="11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7" t="s">
        <v>180</v>
      </c>
      <c r="N17" s="138"/>
    </row>
    <row r="18" spans="1:14" ht="12.75">
      <c r="A18" s="11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7"/>
      <c r="N18" s="138"/>
    </row>
    <row r="19" spans="1:14" ht="12.75">
      <c r="A19" s="11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7"/>
      <c r="N19" s="138"/>
    </row>
    <row r="20" spans="1:14" ht="12.75">
      <c r="A20" s="11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7"/>
      <c r="N20" s="138"/>
    </row>
    <row r="21" spans="1:14" ht="12.75">
      <c r="A21" s="11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7"/>
      <c r="N21" s="138"/>
    </row>
    <row r="22" spans="1:14" ht="12.75">
      <c r="A22" s="11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7"/>
      <c r="N22" s="138"/>
    </row>
    <row r="23" spans="1:14" ht="12.75">
      <c r="A23" s="11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7"/>
      <c r="N23" s="138"/>
    </row>
    <row r="24" spans="1:14" ht="12.75">
      <c r="A24" s="11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7"/>
      <c r="N24" s="138"/>
    </row>
    <row r="25" spans="1:14" ht="12.75">
      <c r="A25" s="11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7"/>
      <c r="N25" s="138"/>
    </row>
    <row r="26" spans="1:14" ht="12.75">
      <c r="A26" s="11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7"/>
      <c r="N26" s="138"/>
    </row>
    <row r="27" spans="1:12" ht="12.75">
      <c r="A27" s="11"/>
      <c r="B27" s="135"/>
      <c r="C27" s="135"/>
      <c r="D27" s="135"/>
      <c r="E27" s="135"/>
      <c r="F27" s="135"/>
      <c r="G27" s="135"/>
      <c r="H27" s="136"/>
      <c r="I27" s="136"/>
      <c r="J27" s="136"/>
      <c r="K27" s="136"/>
      <c r="L27" s="136"/>
    </row>
    <row r="28" spans="1:12" ht="12.75">
      <c r="A28" s="11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0" t="s">
        <v>179</v>
      </c>
    </row>
    <row r="39" ht="12.75">
      <c r="A39" s="12"/>
    </row>
    <row r="40" ht="12.75">
      <c r="A40" s="12"/>
    </row>
    <row r="41" ht="12.75">
      <c r="A41" s="12"/>
    </row>
  </sheetData>
  <sheetProtection password="C76B" sheet="1" objects="1"/>
  <mergeCells count="43">
    <mergeCell ref="H16:L16"/>
    <mergeCell ref="B13:G13"/>
    <mergeCell ref="B14:G14"/>
    <mergeCell ref="B12:G12"/>
    <mergeCell ref="H14:L14"/>
    <mergeCell ref="H15:L15"/>
    <mergeCell ref="B16:G16"/>
    <mergeCell ref="H12:L12"/>
    <mergeCell ref="H13:L13"/>
    <mergeCell ref="B15:G15"/>
    <mergeCell ref="B7:E7"/>
    <mergeCell ref="B11:G11"/>
    <mergeCell ref="H11:L11"/>
    <mergeCell ref="B3:H3"/>
    <mergeCell ref="B5:E5"/>
    <mergeCell ref="B8:E8"/>
    <mergeCell ref="B9:E9"/>
    <mergeCell ref="B6:E6"/>
    <mergeCell ref="H27:L27"/>
    <mergeCell ref="H28:L28"/>
    <mergeCell ref="H22:L22"/>
    <mergeCell ref="M17:N26"/>
    <mergeCell ref="H26:L26"/>
    <mergeCell ref="H18:L18"/>
    <mergeCell ref="H19:L19"/>
    <mergeCell ref="H24:L24"/>
    <mergeCell ref="H25:L25"/>
    <mergeCell ref="H20:L20"/>
    <mergeCell ref="B28:G28"/>
    <mergeCell ref="B22:G22"/>
    <mergeCell ref="B23:G23"/>
    <mergeCell ref="B24:G24"/>
    <mergeCell ref="B25:G25"/>
    <mergeCell ref="B27:G27"/>
    <mergeCell ref="B26:G26"/>
    <mergeCell ref="H23:L23"/>
    <mergeCell ref="H21:L21"/>
    <mergeCell ref="B17:G17"/>
    <mergeCell ref="B18:G18"/>
    <mergeCell ref="B19:G19"/>
    <mergeCell ref="B20:G20"/>
    <mergeCell ref="B21:G21"/>
    <mergeCell ref="H17:L17"/>
  </mergeCells>
  <hyperlinks>
    <hyperlink ref="A38" r:id="rId1" display="Пропозиції або про помилки пишіть форумі"/>
  </hyperlinks>
  <printOptions/>
  <pageMargins left="0.7" right="0.7" top="0.75" bottom="0.75" header="0.3" footer="0.3"/>
  <pageSetup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3"/>
  <dimension ref="C1:N69"/>
  <sheetViews>
    <sheetView tabSelected="1" view="pageBreakPreview" zoomScale="115" zoomScaleNormal="115" zoomScaleSheetLayoutView="115" workbookViewId="0" topLeftCell="A1">
      <selection activeCell="D2" sqref="D2"/>
    </sheetView>
  </sheetViews>
  <sheetFormatPr defaultColWidth="9.00390625" defaultRowHeight="12.75"/>
  <cols>
    <col min="1" max="1" width="12.625" style="3" customWidth="1"/>
    <col min="2" max="2" width="4.875" style="3" customWidth="1"/>
    <col min="3" max="3" width="5.75390625" style="3" customWidth="1"/>
    <col min="4" max="4" width="36.375" style="3" customWidth="1"/>
    <col min="5" max="5" width="12.125" style="41" customWidth="1"/>
    <col min="6" max="6" width="8.375" style="40" customWidth="1"/>
    <col min="7" max="8" width="16.00390625" style="3" customWidth="1"/>
    <col min="9" max="9" width="12.25390625" style="3" customWidth="1"/>
    <col min="10" max="10" width="3.875" style="3" customWidth="1"/>
    <col min="11" max="11" width="9.125" style="3" customWidth="1"/>
    <col min="12" max="12" width="14.75390625" style="3" customWidth="1"/>
    <col min="13" max="16384" width="9.125" style="3" customWidth="1"/>
  </cols>
  <sheetData>
    <row r="1" spans="7:9" ht="15">
      <c r="G1" s="156" t="s">
        <v>278</v>
      </c>
      <c r="H1" s="156"/>
      <c r="I1" s="156"/>
    </row>
    <row r="2" spans="7:9" ht="15">
      <c r="G2" s="156" t="s">
        <v>279</v>
      </c>
      <c r="H2" s="156"/>
      <c r="I2" s="156"/>
    </row>
    <row r="3" spans="7:9" ht="15">
      <c r="G3" s="41"/>
      <c r="H3" s="41"/>
      <c r="I3" s="41"/>
    </row>
    <row r="4" spans="3:10" ht="15.75">
      <c r="C4" s="157" t="s">
        <v>228</v>
      </c>
      <c r="D4" s="157"/>
      <c r="E4" s="157"/>
      <c r="F4" s="157"/>
      <c r="G4" s="157"/>
      <c r="H4" s="157"/>
      <c r="I4" s="157"/>
      <c r="J4" s="42"/>
    </row>
    <row r="5" spans="3:10" ht="17.25" customHeight="1">
      <c r="C5" s="145" t="s">
        <v>275</v>
      </c>
      <c r="D5" s="145"/>
      <c r="E5" s="145"/>
      <c r="F5" s="145"/>
      <c r="G5" s="145"/>
      <c r="H5" s="145"/>
      <c r="I5" s="145"/>
      <c r="J5" s="43"/>
    </row>
    <row r="6" spans="3:10" ht="17.25" customHeight="1">
      <c r="C6" s="158" t="s">
        <v>276</v>
      </c>
      <c r="D6" s="158"/>
      <c r="E6" s="158"/>
      <c r="F6" s="158"/>
      <c r="G6" s="158"/>
      <c r="H6" s="158"/>
      <c r="I6" s="158"/>
      <c r="J6" s="43"/>
    </row>
    <row r="7" spans="3:10" ht="18.75" customHeight="1">
      <c r="C7" s="154" t="s">
        <v>277</v>
      </c>
      <c r="D7" s="155"/>
      <c r="E7" s="155"/>
      <c r="F7" s="155"/>
      <c r="G7" s="155"/>
      <c r="H7" s="155"/>
      <c r="I7" s="155"/>
      <c r="J7" s="81"/>
    </row>
    <row r="8" spans="3:10" ht="17.25" customHeight="1">
      <c r="C8" s="145"/>
      <c r="D8" s="145"/>
      <c r="E8" s="145"/>
      <c r="F8" s="145"/>
      <c r="G8" s="145"/>
      <c r="H8" s="145"/>
      <c r="I8" s="145"/>
      <c r="J8" s="18"/>
    </row>
    <row r="9" spans="3:10" ht="17.25" customHeight="1">
      <c r="C9" s="145"/>
      <c r="D9" s="145"/>
      <c r="E9" s="145"/>
      <c r="F9" s="145"/>
      <c r="G9" s="145"/>
      <c r="H9" s="145"/>
      <c r="I9" s="145"/>
      <c r="J9" s="18"/>
    </row>
    <row r="10" spans="3:9" ht="17.25" customHeight="1">
      <c r="C10" s="146"/>
      <c r="D10" s="146"/>
      <c r="E10" s="146"/>
      <c r="F10" s="146"/>
      <c r="G10" s="146"/>
      <c r="H10" s="146"/>
      <c r="I10" s="146"/>
    </row>
    <row r="11" ht="11.25" customHeight="1" thickBot="1"/>
    <row r="12" spans="3:10" ht="67.5" customHeight="1" thickBot="1">
      <c r="C12" s="19" t="s">
        <v>1</v>
      </c>
      <c r="D12" s="20" t="s">
        <v>263</v>
      </c>
      <c r="E12" s="20" t="s">
        <v>259</v>
      </c>
      <c r="F12" s="21" t="s">
        <v>4</v>
      </c>
      <c r="G12" s="22" t="s">
        <v>229</v>
      </c>
      <c r="H12" s="20" t="s">
        <v>227</v>
      </c>
      <c r="I12" s="20" t="s">
        <v>226</v>
      </c>
      <c r="J12" s="29"/>
    </row>
    <row r="13" spans="3:10" s="89" customFormat="1" ht="15" customHeight="1" thickBot="1">
      <c r="C13" s="28">
        <v>1</v>
      </c>
      <c r="D13" s="28">
        <v>2</v>
      </c>
      <c r="E13" s="28">
        <v>3</v>
      </c>
      <c r="F13" s="28">
        <v>4</v>
      </c>
      <c r="G13" s="28">
        <v>5</v>
      </c>
      <c r="H13" s="28">
        <v>6</v>
      </c>
      <c r="I13" s="28">
        <v>7</v>
      </c>
      <c r="J13" s="30"/>
    </row>
    <row r="14" spans="3:10" ht="15.75" customHeight="1">
      <c r="C14" s="25">
        <v>1</v>
      </c>
      <c r="D14" s="32" t="s">
        <v>235</v>
      </c>
      <c r="E14" s="44">
        <v>1040009</v>
      </c>
      <c r="F14" s="33">
        <v>1</v>
      </c>
      <c r="G14" s="71">
        <v>2557</v>
      </c>
      <c r="H14" s="95">
        <v>2557</v>
      </c>
      <c r="I14" s="36"/>
      <c r="J14" s="14"/>
    </row>
    <row r="15" spans="3:10" ht="15.75" customHeight="1">
      <c r="C15" s="25">
        <v>2</v>
      </c>
      <c r="D15" s="32" t="s">
        <v>237</v>
      </c>
      <c r="E15" s="44">
        <v>1040011</v>
      </c>
      <c r="F15" s="33">
        <v>1</v>
      </c>
      <c r="G15" s="71">
        <v>2435</v>
      </c>
      <c r="H15" s="95">
        <v>2435</v>
      </c>
      <c r="I15" s="36"/>
      <c r="J15" s="14"/>
    </row>
    <row r="16" spans="3:10" ht="15.75" customHeight="1">
      <c r="C16" s="25">
        <v>3</v>
      </c>
      <c r="D16" s="24" t="s">
        <v>238</v>
      </c>
      <c r="E16" s="45">
        <v>1040014</v>
      </c>
      <c r="F16" s="33">
        <v>1</v>
      </c>
      <c r="G16" s="27">
        <v>1250</v>
      </c>
      <c r="H16" s="102">
        <v>1250</v>
      </c>
      <c r="I16" s="36"/>
      <c r="J16" s="14"/>
    </row>
    <row r="17" spans="3:10" ht="15.75" customHeight="1">
      <c r="C17" s="25">
        <v>4</v>
      </c>
      <c r="D17" s="24" t="s">
        <v>239</v>
      </c>
      <c r="E17" s="45">
        <v>1040017</v>
      </c>
      <c r="F17" s="33">
        <v>1</v>
      </c>
      <c r="G17" s="27">
        <v>870</v>
      </c>
      <c r="H17" s="102">
        <v>870</v>
      </c>
      <c r="I17" s="36"/>
      <c r="J17" s="14"/>
    </row>
    <row r="18" spans="3:10" ht="15.75" customHeight="1">
      <c r="C18" s="25">
        <v>5</v>
      </c>
      <c r="D18" s="24" t="s">
        <v>236</v>
      </c>
      <c r="E18" s="45">
        <v>1040010</v>
      </c>
      <c r="F18" s="33">
        <v>1</v>
      </c>
      <c r="G18" s="27">
        <v>250</v>
      </c>
      <c r="H18" s="102">
        <v>250</v>
      </c>
      <c r="I18" s="36"/>
      <c r="J18" s="14"/>
    </row>
    <row r="19" spans="3:10" ht="15.75" customHeight="1">
      <c r="C19" s="25">
        <v>6</v>
      </c>
      <c r="D19" s="24" t="s">
        <v>240</v>
      </c>
      <c r="E19" s="45">
        <v>10140002</v>
      </c>
      <c r="F19" s="33">
        <v>1</v>
      </c>
      <c r="G19" s="27">
        <v>9990</v>
      </c>
      <c r="H19" s="102">
        <v>2997</v>
      </c>
      <c r="I19" s="70"/>
      <c r="J19" s="14"/>
    </row>
    <row r="20" spans="3:10" ht="25.5" customHeight="1" thickBot="1">
      <c r="C20" s="25">
        <v>7</v>
      </c>
      <c r="D20" s="24" t="s">
        <v>241</v>
      </c>
      <c r="E20" s="45" t="s">
        <v>265</v>
      </c>
      <c r="F20" s="33">
        <v>2</v>
      </c>
      <c r="G20" s="27">
        <v>19964</v>
      </c>
      <c r="H20" s="102">
        <v>5987.37</v>
      </c>
      <c r="I20" s="70"/>
      <c r="J20" s="14"/>
    </row>
    <row r="21" spans="3:10" s="16" customFormat="1" ht="18" customHeight="1" thickBot="1">
      <c r="C21" s="147" t="s">
        <v>222</v>
      </c>
      <c r="D21" s="147"/>
      <c r="E21" s="147"/>
      <c r="F21" s="64">
        <f>SUM(F14:F20)</f>
        <v>8</v>
      </c>
      <c r="G21" s="39">
        <f>SUM(G14:G20)</f>
        <v>37316</v>
      </c>
      <c r="H21" s="39">
        <f>SUM(H14:H20)</f>
        <v>16346.369999999999</v>
      </c>
      <c r="I21" s="38"/>
      <c r="J21" s="15"/>
    </row>
    <row r="22" spans="3:10" ht="15.75" customHeight="1">
      <c r="C22" s="25">
        <v>1</v>
      </c>
      <c r="D22" s="32" t="s">
        <v>231</v>
      </c>
      <c r="E22" s="44">
        <v>1060001</v>
      </c>
      <c r="F22" s="33">
        <v>1</v>
      </c>
      <c r="G22" s="34">
        <v>5470</v>
      </c>
      <c r="H22" s="103">
        <v>5470</v>
      </c>
      <c r="I22" s="35"/>
      <c r="J22" s="14"/>
    </row>
    <row r="23" spans="3:10" ht="15.75" customHeight="1">
      <c r="C23" s="26">
        <v>2</v>
      </c>
      <c r="D23" s="32" t="s">
        <v>242</v>
      </c>
      <c r="E23" s="44">
        <v>1060002</v>
      </c>
      <c r="F23" s="33">
        <v>1</v>
      </c>
      <c r="G23" s="34">
        <v>1150</v>
      </c>
      <c r="H23" s="104">
        <v>1150</v>
      </c>
      <c r="I23" s="36"/>
      <c r="J23" s="14"/>
    </row>
    <row r="24" spans="3:10" ht="15.75" customHeight="1">
      <c r="C24" s="25">
        <v>3</v>
      </c>
      <c r="D24" s="32" t="s">
        <v>243</v>
      </c>
      <c r="E24" s="44">
        <v>1060003</v>
      </c>
      <c r="F24" s="33">
        <v>1</v>
      </c>
      <c r="G24" s="34">
        <v>2990</v>
      </c>
      <c r="H24" s="104">
        <v>2981</v>
      </c>
      <c r="I24" s="36"/>
      <c r="J24" s="14"/>
    </row>
    <row r="25" spans="3:10" ht="15" customHeight="1">
      <c r="C25" s="26">
        <v>4</v>
      </c>
      <c r="D25" s="32" t="s">
        <v>244</v>
      </c>
      <c r="E25" s="44">
        <v>1060006</v>
      </c>
      <c r="F25" s="83">
        <v>1</v>
      </c>
      <c r="G25" s="34">
        <v>1266</v>
      </c>
      <c r="H25" s="104">
        <v>1266</v>
      </c>
      <c r="I25" s="36"/>
      <c r="J25" s="14"/>
    </row>
    <row r="26" spans="3:10" ht="15" customHeight="1" thickBot="1">
      <c r="C26" s="25">
        <v>5</v>
      </c>
      <c r="D26" s="32" t="s">
        <v>247</v>
      </c>
      <c r="E26" s="44">
        <v>1060013</v>
      </c>
      <c r="F26" s="83">
        <v>1</v>
      </c>
      <c r="G26" s="34">
        <v>2480</v>
      </c>
      <c r="H26" s="104">
        <v>2479.66</v>
      </c>
      <c r="I26" s="36"/>
      <c r="J26" s="14"/>
    </row>
    <row r="27" spans="3:12" ht="15" customHeight="1" thickBot="1" thickTop="1">
      <c r="C27" s="25">
        <v>6</v>
      </c>
      <c r="D27" s="32" t="s">
        <v>245</v>
      </c>
      <c r="E27" s="44" t="s">
        <v>248</v>
      </c>
      <c r="F27" s="33">
        <v>2</v>
      </c>
      <c r="G27" s="34">
        <v>3044</v>
      </c>
      <c r="H27" s="104">
        <v>3044</v>
      </c>
      <c r="I27" s="36"/>
      <c r="J27" s="14"/>
      <c r="L27" s="23"/>
    </row>
    <row r="28" spans="3:12" ht="15" customHeight="1" thickBot="1" thickTop="1">
      <c r="C28" s="25">
        <v>7</v>
      </c>
      <c r="D28" s="118" t="s">
        <v>272</v>
      </c>
      <c r="E28" s="119">
        <v>1060015</v>
      </c>
      <c r="F28" s="118">
        <v>1</v>
      </c>
      <c r="G28" s="120">
        <v>1200</v>
      </c>
      <c r="H28" s="121">
        <v>1200</v>
      </c>
      <c r="I28" s="122"/>
      <c r="J28" s="14"/>
      <c r="L28" s="17"/>
    </row>
    <row r="29" spans="3:10" ht="15" customHeight="1" thickBot="1">
      <c r="C29" s="25">
        <v>8</v>
      </c>
      <c r="D29" s="32" t="s">
        <v>246</v>
      </c>
      <c r="E29" s="44">
        <v>106009</v>
      </c>
      <c r="F29" s="33">
        <v>1</v>
      </c>
      <c r="G29" s="34">
        <v>2156</v>
      </c>
      <c r="H29" s="104">
        <v>2155.83</v>
      </c>
      <c r="I29" s="36"/>
      <c r="J29" s="14"/>
    </row>
    <row r="30" spans="3:10" s="16" customFormat="1" ht="18" customHeight="1" thickBot="1">
      <c r="C30" s="148" t="s">
        <v>223</v>
      </c>
      <c r="D30" s="148"/>
      <c r="E30" s="148"/>
      <c r="F30" s="65">
        <f>SUM(F22:F29)</f>
        <v>9</v>
      </c>
      <c r="G30" s="72">
        <f>SUM(G22:G29)</f>
        <v>19756</v>
      </c>
      <c r="H30" s="72">
        <f>SUM(H22:H29)</f>
        <v>19746.489999999998</v>
      </c>
      <c r="I30" s="38"/>
      <c r="J30" s="15"/>
    </row>
    <row r="31" spans="3:10" ht="15.75" customHeight="1">
      <c r="C31" s="26">
        <v>1</v>
      </c>
      <c r="D31" s="32" t="s">
        <v>249</v>
      </c>
      <c r="E31" s="91" t="s">
        <v>258</v>
      </c>
      <c r="F31" s="92">
        <v>8</v>
      </c>
      <c r="G31" s="93">
        <v>4872</v>
      </c>
      <c r="H31" s="96">
        <v>2436</v>
      </c>
      <c r="I31" s="90"/>
      <c r="J31" s="14"/>
    </row>
    <row r="32" spans="3:14" ht="15.75" customHeight="1">
      <c r="C32" s="25">
        <v>2</v>
      </c>
      <c r="D32" s="32" t="s">
        <v>250</v>
      </c>
      <c r="E32" s="107" t="s">
        <v>266</v>
      </c>
      <c r="F32" s="92">
        <v>26</v>
      </c>
      <c r="G32" s="93">
        <v>4030</v>
      </c>
      <c r="H32" s="97">
        <v>2015</v>
      </c>
      <c r="I32" s="94"/>
      <c r="J32" s="14"/>
      <c r="N32" s="17"/>
    </row>
    <row r="33" spans="3:10" ht="15.75" customHeight="1">
      <c r="C33" s="26">
        <v>3</v>
      </c>
      <c r="D33" s="32" t="s">
        <v>251</v>
      </c>
      <c r="E33" s="44" t="s">
        <v>264</v>
      </c>
      <c r="F33" s="63">
        <v>2</v>
      </c>
      <c r="G33" s="71">
        <v>1538</v>
      </c>
      <c r="H33" s="95">
        <v>769</v>
      </c>
      <c r="I33" s="36"/>
      <c r="J33" s="14"/>
    </row>
    <row r="34" spans="3:10" ht="15.75" customHeight="1">
      <c r="C34" s="25">
        <v>4</v>
      </c>
      <c r="D34" s="32" t="s">
        <v>252</v>
      </c>
      <c r="E34" s="44">
        <v>1130099</v>
      </c>
      <c r="F34" s="106">
        <v>5.5</v>
      </c>
      <c r="G34" s="73">
        <v>572</v>
      </c>
      <c r="H34" s="98">
        <v>286</v>
      </c>
      <c r="I34" s="36"/>
      <c r="J34" s="14"/>
    </row>
    <row r="35" spans="3:10" ht="15.75" customHeight="1">
      <c r="C35" s="26">
        <v>5</v>
      </c>
      <c r="D35" s="32" t="s">
        <v>253</v>
      </c>
      <c r="E35" s="44">
        <v>11300103</v>
      </c>
      <c r="F35" s="63">
        <v>1</v>
      </c>
      <c r="G35" s="73">
        <v>645</v>
      </c>
      <c r="H35" s="98">
        <v>322.5</v>
      </c>
      <c r="I35" s="36"/>
      <c r="J35" s="14"/>
    </row>
    <row r="36" spans="3:10" ht="15.75" customHeight="1">
      <c r="C36" s="25">
        <v>6</v>
      </c>
      <c r="D36" s="32" t="s">
        <v>254</v>
      </c>
      <c r="E36" s="44">
        <v>1130106</v>
      </c>
      <c r="F36" s="63">
        <v>1</v>
      </c>
      <c r="G36" s="73">
        <v>776</v>
      </c>
      <c r="H36" s="98">
        <v>388</v>
      </c>
      <c r="I36" s="36"/>
      <c r="J36" s="14"/>
    </row>
    <row r="37" spans="3:10" ht="15.75" customHeight="1">
      <c r="C37" s="26">
        <v>7</v>
      </c>
      <c r="D37" s="123" t="s">
        <v>273</v>
      </c>
      <c r="E37" s="44">
        <v>11300104</v>
      </c>
      <c r="F37" s="63">
        <v>1</v>
      </c>
      <c r="G37" s="73">
        <v>985</v>
      </c>
      <c r="H37" s="98">
        <v>492.5</v>
      </c>
      <c r="I37" s="36"/>
      <c r="J37" s="14"/>
    </row>
    <row r="38" spans="3:10" ht="15.75" customHeight="1">
      <c r="C38" s="25">
        <v>8</v>
      </c>
      <c r="D38" s="32" t="s">
        <v>255</v>
      </c>
      <c r="E38" s="44">
        <v>1130108</v>
      </c>
      <c r="F38" s="63">
        <v>1</v>
      </c>
      <c r="G38" s="73">
        <v>400</v>
      </c>
      <c r="H38" s="98">
        <v>200</v>
      </c>
      <c r="I38" s="36"/>
      <c r="J38" s="14"/>
    </row>
    <row r="39" spans="3:10" ht="25.5" customHeight="1">
      <c r="C39" s="26">
        <v>9</v>
      </c>
      <c r="D39" s="32" t="s">
        <v>256</v>
      </c>
      <c r="E39" s="108" t="s">
        <v>267</v>
      </c>
      <c r="F39" s="63">
        <v>2</v>
      </c>
      <c r="G39" s="73">
        <v>9798</v>
      </c>
      <c r="H39" s="98">
        <v>4899</v>
      </c>
      <c r="I39" s="36"/>
      <c r="J39" s="14"/>
    </row>
    <row r="40" spans="3:10" ht="15.75" customHeight="1" thickBot="1">
      <c r="C40" s="25">
        <v>10</v>
      </c>
      <c r="D40" s="37" t="s">
        <v>257</v>
      </c>
      <c r="E40" s="57">
        <v>111300112</v>
      </c>
      <c r="F40" s="82">
        <v>1</v>
      </c>
      <c r="G40" s="74">
        <v>2850</v>
      </c>
      <c r="H40" s="99">
        <v>1425</v>
      </c>
      <c r="I40" s="36"/>
      <c r="J40" s="14"/>
    </row>
    <row r="41" spans="3:10" s="16" customFormat="1" ht="18" customHeight="1">
      <c r="C41" s="159" t="s">
        <v>224</v>
      </c>
      <c r="D41" s="159"/>
      <c r="E41" s="159"/>
      <c r="F41" s="110">
        <f>SUM(F31:F40)</f>
        <v>48.5</v>
      </c>
      <c r="G41" s="111">
        <f>SUM(G31:G40)</f>
        <v>26466</v>
      </c>
      <c r="H41" s="111">
        <f>SUM(H31:H40)</f>
        <v>13233</v>
      </c>
      <c r="I41" s="112"/>
      <c r="J41" s="15"/>
    </row>
    <row r="42" spans="3:10" ht="15.75" customHeight="1">
      <c r="C42" s="116">
        <v>1</v>
      </c>
      <c r="D42" s="32" t="s">
        <v>269</v>
      </c>
      <c r="E42" s="44">
        <v>1812</v>
      </c>
      <c r="F42" s="63">
        <v>1</v>
      </c>
      <c r="G42" s="73">
        <v>20</v>
      </c>
      <c r="H42" s="117">
        <v>20</v>
      </c>
      <c r="I42" s="24"/>
      <c r="J42" s="14"/>
    </row>
    <row r="43" spans="3:10" ht="15.75" customHeight="1">
      <c r="C43" s="116">
        <v>2</v>
      </c>
      <c r="D43" s="32" t="s">
        <v>270</v>
      </c>
      <c r="E43" s="44">
        <v>1812</v>
      </c>
      <c r="F43" s="63">
        <v>1</v>
      </c>
      <c r="G43" s="73">
        <v>70</v>
      </c>
      <c r="H43" s="117">
        <v>70</v>
      </c>
      <c r="I43" s="24"/>
      <c r="J43" s="14"/>
    </row>
    <row r="44" spans="3:10" ht="15.75" customHeight="1">
      <c r="C44" s="116">
        <v>3</v>
      </c>
      <c r="D44" s="32" t="s">
        <v>260</v>
      </c>
      <c r="E44" s="44">
        <v>1812</v>
      </c>
      <c r="F44" s="63">
        <v>3</v>
      </c>
      <c r="G44" s="73">
        <v>40</v>
      </c>
      <c r="H44" s="117">
        <v>120</v>
      </c>
      <c r="I44" s="24"/>
      <c r="J44" s="14"/>
    </row>
    <row r="45" spans="3:10" ht="15.75" customHeight="1">
      <c r="C45" s="116">
        <v>4</v>
      </c>
      <c r="D45" s="32" t="s">
        <v>261</v>
      </c>
      <c r="E45" s="44">
        <v>1812</v>
      </c>
      <c r="F45" s="63">
        <v>3</v>
      </c>
      <c r="G45" s="73">
        <v>60</v>
      </c>
      <c r="H45" s="117">
        <v>180</v>
      </c>
      <c r="I45" s="24"/>
      <c r="J45" s="14"/>
    </row>
    <row r="46" spans="3:10" ht="15.75" customHeight="1">
      <c r="C46" s="116">
        <v>5</v>
      </c>
      <c r="D46" s="32" t="s">
        <v>233</v>
      </c>
      <c r="E46" s="44">
        <v>1812</v>
      </c>
      <c r="F46" s="63">
        <v>1</v>
      </c>
      <c r="G46" s="73">
        <v>40</v>
      </c>
      <c r="H46" s="117">
        <v>40</v>
      </c>
      <c r="I46" s="24"/>
      <c r="J46" s="14"/>
    </row>
    <row r="47" spans="3:10" ht="15.75" customHeight="1">
      <c r="C47" s="116">
        <v>6</v>
      </c>
      <c r="D47" s="32" t="s">
        <v>233</v>
      </c>
      <c r="E47" s="44">
        <v>1812</v>
      </c>
      <c r="F47" s="63">
        <v>1</v>
      </c>
      <c r="G47" s="73">
        <v>50</v>
      </c>
      <c r="H47" s="117">
        <v>50</v>
      </c>
      <c r="I47" s="24"/>
      <c r="J47" s="14"/>
    </row>
    <row r="48" spans="3:10" ht="15.75" customHeight="1">
      <c r="C48" s="116">
        <v>7</v>
      </c>
      <c r="D48" s="32" t="s">
        <v>234</v>
      </c>
      <c r="E48" s="44">
        <v>1812</v>
      </c>
      <c r="F48" s="63">
        <v>5</v>
      </c>
      <c r="G48" s="73">
        <v>50</v>
      </c>
      <c r="H48" s="117" t="s">
        <v>268</v>
      </c>
      <c r="I48" s="24"/>
      <c r="J48" s="14"/>
    </row>
    <row r="49" spans="3:10" s="16" customFormat="1" ht="18" customHeight="1" thickBot="1">
      <c r="C49" s="150" t="s">
        <v>262</v>
      </c>
      <c r="D49" s="150"/>
      <c r="E49" s="150"/>
      <c r="F49" s="113">
        <v>15</v>
      </c>
      <c r="G49" s="114">
        <v>540</v>
      </c>
      <c r="H49" s="114">
        <f>SUM(H42:H48)</f>
        <v>480</v>
      </c>
      <c r="I49" s="115"/>
      <c r="J49" s="15"/>
    </row>
    <row r="50" spans="3:10" s="88" customFormat="1" ht="18" customHeight="1" thickBot="1">
      <c r="C50" s="160" t="s">
        <v>232</v>
      </c>
      <c r="D50" s="160"/>
      <c r="E50" s="160"/>
      <c r="F50" s="84">
        <f>F41+F30+F21+F49</f>
        <v>80.5</v>
      </c>
      <c r="G50" s="85">
        <f>G41+G30+G21+G49</f>
        <v>84078</v>
      </c>
      <c r="H50" s="100">
        <f>H41+H30+H21+H49</f>
        <v>49805.86</v>
      </c>
      <c r="I50" s="86"/>
      <c r="J50" s="87"/>
    </row>
    <row r="51" spans="3:10" s="1" customFormat="1" ht="18" customHeight="1" thickBot="1">
      <c r="C51" s="151" t="s">
        <v>230</v>
      </c>
      <c r="D51" s="151"/>
      <c r="E51" s="151"/>
      <c r="F51" s="76">
        <f>F50</f>
        <v>80.5</v>
      </c>
      <c r="G51" s="77">
        <f>G50</f>
        <v>84078</v>
      </c>
      <c r="H51" s="101">
        <f>H50</f>
        <v>49805.86</v>
      </c>
      <c r="I51" s="75"/>
      <c r="J51" s="2"/>
    </row>
    <row r="52" spans="3:10" ht="18.75" customHeight="1">
      <c r="C52" s="55"/>
      <c r="D52" s="55"/>
      <c r="E52" s="56"/>
      <c r="F52" s="67"/>
      <c r="G52" s="68"/>
      <c r="H52" s="66"/>
      <c r="I52" s="55"/>
      <c r="J52" s="14"/>
    </row>
    <row r="53" spans="3:10" ht="32.25" customHeight="1">
      <c r="C53" s="144" t="s">
        <v>274</v>
      </c>
      <c r="D53" s="144"/>
      <c r="E53" s="109"/>
      <c r="F53" s="109"/>
      <c r="G53" s="109"/>
      <c r="H53" s="153" t="s">
        <v>271</v>
      </c>
      <c r="I53" s="153"/>
      <c r="J53" s="14"/>
    </row>
    <row r="54" spans="3:10" ht="32.25" customHeight="1">
      <c r="C54" s="55"/>
      <c r="D54" s="69"/>
      <c r="E54" s="152"/>
      <c r="F54" s="152"/>
      <c r="G54" s="152"/>
      <c r="H54" s="152"/>
      <c r="I54" s="55"/>
      <c r="J54" s="14"/>
    </row>
    <row r="55" spans="3:5" ht="15">
      <c r="C55" s="46"/>
      <c r="D55" s="17"/>
      <c r="E55" s="58"/>
    </row>
    <row r="56" spans="4:9" ht="20.25" customHeight="1">
      <c r="D56" s="142"/>
      <c r="E56" s="142"/>
      <c r="F56" s="142"/>
      <c r="G56" s="142"/>
      <c r="H56" s="142"/>
      <c r="I56" s="14"/>
    </row>
    <row r="57" spans="3:9" ht="21.75" customHeight="1">
      <c r="C57" s="47"/>
      <c r="D57" s="142"/>
      <c r="E57" s="142"/>
      <c r="F57" s="142"/>
      <c r="G57" s="142"/>
      <c r="H57" s="142"/>
      <c r="I57" s="47"/>
    </row>
    <row r="58" spans="3:9" ht="21.75" customHeight="1">
      <c r="C58" s="47"/>
      <c r="D58" s="14"/>
      <c r="E58" s="59"/>
      <c r="F58" s="14"/>
      <c r="G58" s="14"/>
      <c r="H58" s="14"/>
      <c r="I58" s="47"/>
    </row>
    <row r="59" spans="3:9" s="31" customFormat="1" ht="18" customHeight="1">
      <c r="C59" s="48"/>
      <c r="D59" s="48"/>
      <c r="E59" s="60"/>
      <c r="F59" s="48"/>
      <c r="G59" s="48"/>
      <c r="H59" s="48"/>
      <c r="I59" s="48"/>
    </row>
    <row r="60" spans="3:9" ht="37.5" customHeight="1">
      <c r="C60" s="47"/>
      <c r="D60" s="143"/>
      <c r="E60" s="143"/>
      <c r="F60" s="143"/>
      <c r="G60" s="143"/>
      <c r="H60" s="143"/>
      <c r="I60" s="143"/>
    </row>
    <row r="61" spans="3:9" s="79" customFormat="1" ht="29.25" customHeight="1">
      <c r="C61" s="78"/>
      <c r="D61" s="149"/>
      <c r="E61" s="149"/>
      <c r="F61" s="149"/>
      <c r="G61" s="149"/>
      <c r="H61" s="149"/>
      <c r="I61" s="149"/>
    </row>
    <row r="62" spans="3:9" ht="14.25" customHeight="1">
      <c r="C62" s="47"/>
      <c r="D62" s="47"/>
      <c r="E62" s="80"/>
      <c r="F62" s="49"/>
      <c r="G62" s="47"/>
      <c r="H62" s="80"/>
      <c r="I62" s="49"/>
    </row>
    <row r="63" spans="3:9" ht="15" customHeight="1">
      <c r="C63" s="47"/>
      <c r="D63" s="47"/>
      <c r="E63" s="47"/>
      <c r="F63" s="47"/>
      <c r="G63" s="47"/>
      <c r="H63" s="47"/>
      <c r="I63" s="47"/>
    </row>
    <row r="64" spans="3:9" ht="24" customHeight="1">
      <c r="C64" s="47"/>
      <c r="D64" s="47"/>
      <c r="E64" s="59"/>
      <c r="F64" s="47"/>
      <c r="G64" s="47"/>
      <c r="H64" s="47"/>
      <c r="I64" s="47"/>
    </row>
    <row r="65" spans="4:7" ht="15">
      <c r="D65" s="105"/>
      <c r="E65" s="58"/>
      <c r="F65" s="50"/>
      <c r="G65" s="50"/>
    </row>
    <row r="66" spans="3:8" ht="15">
      <c r="C66" s="49" t="s">
        <v>2</v>
      </c>
      <c r="E66" s="61"/>
      <c r="F66" s="51"/>
      <c r="G66" s="51"/>
      <c r="H66" s="51"/>
    </row>
    <row r="67" spans="4:6" s="52" customFormat="1" ht="15">
      <c r="D67" s="53"/>
      <c r="E67" s="62"/>
      <c r="F67" s="54"/>
    </row>
    <row r="68" spans="4:6" s="52" customFormat="1" ht="15">
      <c r="D68" s="53"/>
      <c r="E68" s="62"/>
      <c r="F68" s="54"/>
    </row>
    <row r="69" spans="4:6" s="52" customFormat="1" ht="15">
      <c r="D69" s="53"/>
      <c r="E69" s="62"/>
      <c r="F69" s="54"/>
    </row>
  </sheetData>
  <sheetProtection/>
  <mergeCells count="24">
    <mergeCell ref="C7:I7"/>
    <mergeCell ref="C8:I8"/>
    <mergeCell ref="G1:I1"/>
    <mergeCell ref="C4:I4"/>
    <mergeCell ref="C5:I5"/>
    <mergeCell ref="C6:I6"/>
    <mergeCell ref="G2:I2"/>
    <mergeCell ref="D61:F61"/>
    <mergeCell ref="G61:I61"/>
    <mergeCell ref="C49:E49"/>
    <mergeCell ref="C51:E51"/>
    <mergeCell ref="E54:H54"/>
    <mergeCell ref="D56:H56"/>
    <mergeCell ref="H53:I53"/>
    <mergeCell ref="C50:E50"/>
    <mergeCell ref="D57:H57"/>
    <mergeCell ref="D60:F60"/>
    <mergeCell ref="G60:I60"/>
    <mergeCell ref="C53:D53"/>
    <mergeCell ref="C9:I9"/>
    <mergeCell ref="C10:I10"/>
    <mergeCell ref="C21:E21"/>
    <mergeCell ref="C30:E30"/>
    <mergeCell ref="C41:E41"/>
  </mergeCells>
  <printOptions/>
  <pageMargins left="0.7874015748031497" right="0.31496062992125984" top="0.5511811023622047" bottom="0.5511811023622047" header="0.1968503937007874" footer="0.15748031496062992"/>
  <pageSetup fitToHeight="2" horizontalDpi="600" verticalDpi="600" orientation="portrait" paperSize="9" scale="80" r:id="rId1"/>
  <headerFooter differentFirst="1"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comp</cp:lastModifiedBy>
  <cp:lastPrinted>2021-06-03T08:14:09Z</cp:lastPrinted>
  <dcterms:created xsi:type="dcterms:W3CDTF">1999-07-07T07:42:48Z</dcterms:created>
  <dcterms:modified xsi:type="dcterms:W3CDTF">2021-06-03T08:23:09Z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