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8976" activeTab="0"/>
  </bookViews>
  <sheets>
    <sheet name="Доходи" sheetId="1" r:id="rId1"/>
    <sheet name="Видатки" sheetId="2" r:id="rId2"/>
  </sheets>
  <definedNames>
    <definedName name="_xlnm.Print_Titles" localSheetId="1">'Видатки'!$2:$3</definedName>
    <definedName name="_xlnm.Print_Titles" localSheetId="0">'Доходи'!$14:$15</definedName>
    <definedName name="_xlnm.Print_Area" localSheetId="1">'Видатки'!$A$1:$V$42</definedName>
    <definedName name="_xlnm.Print_Area" localSheetId="0">'Доходи'!$A$1:$K$64</definedName>
  </definedNames>
  <calcPr fullCalcOnLoad="1"/>
</workbook>
</file>

<file path=xl/sharedStrings.xml><?xml version="1.0" encoding="utf-8"?>
<sst xmlns="http://schemas.openxmlformats.org/spreadsheetml/2006/main" count="196" uniqueCount="139">
  <si>
    <t>тис.грн.</t>
  </si>
  <si>
    <t>Доходи</t>
  </si>
  <si>
    <t>Податкові надходження</t>
  </si>
  <si>
    <t>Збір за спеціальне використання лісових ресурсів</t>
  </si>
  <si>
    <t>Збір за спеціальне використання води</t>
  </si>
  <si>
    <t>Неподаткові надходження</t>
  </si>
  <si>
    <t xml:space="preserve">Інші надходження </t>
  </si>
  <si>
    <t>Разом доходів</t>
  </si>
  <si>
    <t xml:space="preserve">Офіційні трансферти                                        </t>
  </si>
  <si>
    <t xml:space="preserve">Дотації 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</si>
  <si>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</si>
  <si>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Всього доходів</t>
  </si>
  <si>
    <t>Загальний фонд</t>
  </si>
  <si>
    <t>Спеціальний фонд</t>
  </si>
  <si>
    <t>РАЗОМ</t>
  </si>
  <si>
    <t>Базова дотація</t>
  </si>
  <si>
    <t>Власні надходження бюджетних установ  </t>
  </si>
  <si>
    <t>Плата за надання адміністративних послуг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</si>
  <si>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</si>
  <si>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</si>
  <si>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</si>
  <si>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</si>
  <si>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</si>
  <si>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</si>
  <si>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</si>
  <si>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 xml:space="preserve">Субвенції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</si>
  <si>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</si>
  <si>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державного бюджету місцевим бюджетам на соціально-економічний розвиток окремих територій</t>
  </si>
  <si>
    <t>Субвенція з місцевого бюджету на здійснення переданих видатків у сфері освіти за рахунок коштів освітньої субвенції</t>
  </si>
  <si>
    <t>Доходи від операцій з капіталом</t>
  </si>
  <si>
    <t>Адміністративні штрафи та інші санкції</t>
  </si>
  <si>
    <t>Рентна плата та плата за використання інших природних ресурсів </t>
  </si>
  <si>
    <t>Кошти від відчуження майна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</si>
  <si>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</si>
  <si>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</si>
  <si>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</si>
  <si>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Податок на прибуток підприємств 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</si>
  <si>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</si>
  <si>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</si>
  <si>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</si>
  <si>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</t>
  </si>
  <si>
    <t xml:space="preserve">Податок та збір на доходи фізичних осіб </t>
  </si>
  <si>
    <t>Дотація з  місцевого бюджету за рахунок стабілізаційної дотації</t>
  </si>
  <si>
    <t>Код бюджетної класифіка-ції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</si>
  <si>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</si>
  <si>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</si>
  <si>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(код бюджету)</t>
  </si>
  <si>
    <t>Затверджено по бюджету на 2021 рік з урахуванням змін</t>
  </si>
  <si>
    <t>Частина чистого прибутку(доходу)державних або комунальних унітарних підприємств та їх об"єднань, що вилучається до відповідного бюджету , та дивіденди(дохід), нараховані на акції (частки) господарських товариств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</si>
  <si>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</si>
  <si>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Субвенція з місцевого бюджету за рахунок залишку коштів  медичної субвенції, що утворився на початок бюджетного періоду</t>
  </si>
  <si>
    <t>тис.грн</t>
  </si>
  <si>
    <t>Код</t>
  </si>
  <si>
    <t>Видатки бюджету за функціональною структурою</t>
  </si>
  <si>
    <t>Видатки загального фонду</t>
  </si>
  <si>
    <t>Видатки спеціального фонду</t>
  </si>
  <si>
    <t>Виконано за 2013 рік</t>
  </si>
  <si>
    <t>поточні (код 2000)</t>
  </si>
  <si>
    <t>з них оплата праці (код 2110)</t>
  </si>
  <si>
    <t>оплата комуналь-них послуг та енергоно-сіїв (код 2270)</t>
  </si>
  <si>
    <t>капітальні (3000)</t>
  </si>
  <si>
    <t>оплата комуна-льних послуг та енерго-носіїв (код 2270)</t>
  </si>
  <si>
    <t>капітальні (код 3000)</t>
  </si>
  <si>
    <t>Затверджено по бюджету  2021 рік з урахуваням змін</t>
  </si>
  <si>
    <t>%</t>
  </si>
  <si>
    <t>0100</t>
  </si>
  <si>
    <t>Державне управління</t>
  </si>
  <si>
    <t>1000</t>
  </si>
  <si>
    <t>Освіта</t>
  </si>
  <si>
    <t>2000</t>
  </si>
  <si>
    <t>Охорона здоров'я</t>
  </si>
  <si>
    <t>3000</t>
  </si>
  <si>
    <t>Соціальний захист та соціальне забезпечення</t>
  </si>
  <si>
    <t>4000</t>
  </si>
  <si>
    <t>Культура і мистецтво</t>
  </si>
  <si>
    <t>5000</t>
  </si>
  <si>
    <t>Фізична культура і спорт</t>
  </si>
  <si>
    <t>6000</t>
  </si>
  <si>
    <t>Житлово-комунальне господарсво</t>
  </si>
  <si>
    <t>7000</t>
  </si>
  <si>
    <t>Економічна діяльність</t>
  </si>
  <si>
    <t>8000</t>
  </si>
  <si>
    <t xml:space="preserve">Інша діяльність </t>
  </si>
  <si>
    <t>8110</t>
  </si>
  <si>
    <t>Запобігання та ліквідація надзвичайних ситуацій та наслідків стихійного лиха</t>
  </si>
  <si>
    <t xml:space="preserve">  </t>
  </si>
  <si>
    <t>170000</t>
  </si>
  <si>
    <t>Будівництво</t>
  </si>
  <si>
    <t>8300</t>
  </si>
  <si>
    <t>Охорона навколишнього природгого середовища</t>
  </si>
  <si>
    <t>8410</t>
  </si>
  <si>
    <t>Засоби масової інформації</t>
  </si>
  <si>
    <t>8700</t>
  </si>
  <si>
    <t>Резервний фонд</t>
  </si>
  <si>
    <t>Разом видатків</t>
  </si>
  <si>
    <t>250311</t>
  </si>
  <si>
    <t>Дотації вирівню-вання, що пере-даються з райо-нних та міських бюджетів</t>
  </si>
  <si>
    <t>-</t>
  </si>
  <si>
    <t>250388</t>
  </si>
  <si>
    <t>Субвенція з державного бюджету місце-вим бюджетам на проведення виборів депутатів Верховної ради</t>
  </si>
  <si>
    <t>250313</t>
  </si>
  <si>
    <t>Додаткова дотація з державного бюджету на вирівнювання фінансової забезпеченості місцевих бюджетів</t>
  </si>
  <si>
    <t>250315</t>
  </si>
  <si>
    <t>Інші додаткові дотації</t>
  </si>
  <si>
    <t>250203</t>
  </si>
  <si>
    <t>Проведення виборів депутатів Верховної Ради України  місцевих рад та сільських селищних міських голів</t>
  </si>
  <si>
    <t>250354</t>
  </si>
  <si>
    <t>Субвенція з державного бюджету місце-вим бюджам на будівництво,реконструкцію,ремонт та утримання вулиць і доріг комунальної власності у населених пунктах</t>
  </si>
  <si>
    <t>9150</t>
  </si>
  <si>
    <t>Інші дотації з місцевого бюджету</t>
  </si>
  <si>
    <t>9510</t>
  </si>
  <si>
    <t xml:space="preserve">Субвенція з місцевого бюджету  на здійснення заходів щодо  соц -економічного  розвитку окремих територій за рахунок відповідної субвенції з державного бюджету </t>
  </si>
  <si>
    <t>8600</t>
  </si>
  <si>
    <t>Інші видатки</t>
  </si>
  <si>
    <t>9570</t>
  </si>
  <si>
    <t>Субвенція з місцевого бюджету на здійснення заходів щодо соціально-еконмічного розвитку окремих територій за рахунок залишку коштів відповідної субвенції з державного бюджету що утворився на початок бюджетного періоду</t>
  </si>
  <si>
    <t>9620</t>
  </si>
  <si>
    <t xml:space="preserve"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 </t>
  </si>
  <si>
    <t>9750</t>
  </si>
  <si>
    <t>Субвенція з місцевого бюджету на співфінансування інвестиційних проектів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</si>
  <si>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</si>
  <si>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</si>
  <si>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</si>
  <si>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ВСЬОГО ВИДАТКІВ</t>
  </si>
  <si>
    <t xml:space="preserve">Субвенція з місцевого бюджету на забезпечення якісної, сучасної та доступної загальної середньої освіти "Нова українська школа" </t>
  </si>
  <si>
    <t>Субвенція з місцевого бюджету на проведення виборів депутатів місцевих рад та сільських , селищних, міських голів за рахунок відповідної субвенції з державного бюджету</t>
  </si>
  <si>
    <t>ПРО ВИКОНАННЯ РАЙОННОГО БЮДЖЕТУ ЗА   2021 РІК</t>
  </si>
  <si>
    <t>Виконано за  2021 рік</t>
  </si>
  <si>
    <t>Виконано за   2020 рік</t>
  </si>
  <si>
    <t>Субвенція з місцевого бюджету на забезпечення подачею кисню ліжкового фонду закладів охорони здоров"я, які надають   стаціонарну медичну допомогу  пацієнтам з гострою респіраторною хворобою СОVSD -19 за рахунок коштів відповідної субвенції з державного бюджету</t>
  </si>
  <si>
    <t xml:space="preserve">Субвенція з місцевого бюджету на проєктні, будівельно-ремонтні роботи, придбання житла та приміщень для розвитку сімейних та інших форм виховання  та забезпечення житлом дітей сиріт, дітей позбавлених батьківського піклування   </t>
  </si>
  <si>
    <t xml:space="preserve">Виконано за  2021 рік </t>
  </si>
  <si>
    <t xml:space="preserve">Виконано за  2020 рік </t>
  </si>
  <si>
    <t>Додаток 1</t>
  </si>
  <si>
    <t xml:space="preserve">до рішення районної ради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</si>
  <si>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ЗВІТ</t>
  </si>
  <si>
    <t>Наталія СОВ'ЯК</t>
  </si>
  <si>
    <t>Начальник відділу документообігу та фінансово-господарського забезпечення виконавчого апарату районної ради</t>
  </si>
  <si>
    <t>від 08 лютого 2022 року №128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</si>
</sst>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"/>
    <numFmt numFmtId="191" formatCode="#0.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0.0"/>
    <numFmt numFmtId="197" formatCode="#,##0.000"/>
  </numFmts>
  <fonts count="5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2"/>
      <color indexed="16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6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34" fillId="0" borderId="0">
      <alignment/>
      <protection/>
    </xf>
    <xf numFmtId="0" fontId="7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centerContinuous"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justify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center" vertical="center" wrapText="1"/>
    </xf>
    <xf numFmtId="190" fontId="2" fillId="0" borderId="10" xfId="0" applyNumberFormat="1" applyFont="1" applyBorder="1" applyAlignment="1">
      <alignment horizontal="center" vertical="center"/>
    </xf>
    <xf numFmtId="190" fontId="2" fillId="0" borderId="10" xfId="0" applyNumberFormat="1" applyFont="1" applyBorder="1" applyAlignment="1">
      <alignment horizontal="center" vertical="center" wrapText="1"/>
    </xf>
    <xf numFmtId="19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190" fontId="2" fillId="0" borderId="10" xfId="0" applyNumberFormat="1" applyFont="1" applyBorder="1" applyAlignment="1">
      <alignment horizontal="center" vertical="center"/>
    </xf>
    <xf numFmtId="190" fontId="0" fillId="0" borderId="0" xfId="0" applyNumberFormat="1" applyAlignment="1">
      <alignment/>
    </xf>
    <xf numFmtId="191" fontId="0" fillId="0" borderId="10" xfId="0" applyNumberFormat="1" applyFill="1" applyBorder="1" applyAlignment="1">
      <alignment/>
    </xf>
    <xf numFmtId="0" fontId="2" fillId="0" borderId="0" xfId="0" applyFont="1" applyBorder="1" applyAlignment="1">
      <alignment horizontal="left"/>
    </xf>
    <xf numFmtId="190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/>
    </xf>
    <xf numFmtId="197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90" fontId="3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wrapText="1"/>
    </xf>
    <xf numFmtId="190" fontId="3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90" fontId="2" fillId="33" borderId="10" xfId="0" applyNumberFormat="1" applyFont="1" applyFill="1" applyBorder="1" applyAlignment="1">
      <alignment horizontal="center" vertical="center" wrapText="1"/>
    </xf>
    <xf numFmtId="190" fontId="2" fillId="33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center" wrapText="1"/>
    </xf>
    <xf numFmtId="190" fontId="1" fillId="0" borderId="10" xfId="0" applyNumberFormat="1" applyFont="1" applyFill="1" applyBorder="1" applyAlignment="1">
      <alignment horizontal="center"/>
    </xf>
    <xf numFmtId="190" fontId="1" fillId="0" borderId="10" xfId="0" applyNumberFormat="1" applyFont="1" applyBorder="1" applyAlignment="1">
      <alignment horizontal="center"/>
    </xf>
    <xf numFmtId="190" fontId="9" fillId="0" borderId="10" xfId="0" applyNumberFormat="1" applyFont="1" applyFill="1" applyBorder="1" applyAlignment="1">
      <alignment horizontal="center"/>
    </xf>
    <xf numFmtId="190" fontId="9" fillId="0" borderId="10" xfId="0" applyNumberFormat="1" applyFont="1" applyFill="1" applyBorder="1" applyAlignment="1">
      <alignment/>
    </xf>
    <xf numFmtId="190" fontId="9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190" fontId="9" fillId="34" borderId="12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190" fontId="11" fillId="0" borderId="10" xfId="0" applyNumberFormat="1" applyFont="1" applyFill="1" applyBorder="1" applyAlignment="1">
      <alignment horizontal="center"/>
    </xf>
    <xf numFmtId="190" fontId="12" fillId="0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190" fontId="1" fillId="0" borderId="13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80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view="pageBreakPreview" zoomScale="70" zoomScaleNormal="75" zoomScaleSheetLayoutView="70" workbookViewId="0" topLeftCell="B62">
      <selection activeCell="G86" sqref="G86"/>
    </sheetView>
  </sheetViews>
  <sheetFormatPr defaultColWidth="9.00390625" defaultRowHeight="12.75"/>
  <cols>
    <col min="1" max="1" width="13.50390625" style="0" customWidth="1"/>
    <col min="2" max="2" width="73.00390625" style="0" customWidth="1"/>
    <col min="3" max="3" width="19.625" style="0" customWidth="1"/>
    <col min="4" max="4" width="18.50390625" style="0" customWidth="1"/>
    <col min="5" max="5" width="17.50390625" style="0" customWidth="1"/>
    <col min="6" max="6" width="16.50390625" style="0" customWidth="1"/>
    <col min="7" max="7" width="15.375" style="0" customWidth="1"/>
    <col min="8" max="8" width="16.875" style="0" customWidth="1"/>
    <col min="9" max="10" width="17.00390625" style="0" customWidth="1"/>
    <col min="11" max="11" width="16.00390625" style="0" customWidth="1"/>
  </cols>
  <sheetData>
    <row r="1" spans="2:11" ht="27.75" customHeight="1">
      <c r="B1" s="1"/>
      <c r="C1" s="1"/>
      <c r="D1" s="1"/>
      <c r="E1" s="1"/>
      <c r="F1" s="1"/>
      <c r="G1" s="15"/>
      <c r="H1" s="15"/>
      <c r="I1" s="2"/>
      <c r="J1" s="2"/>
      <c r="K1" s="1"/>
    </row>
    <row r="2" spans="1:11" ht="19.5" customHeight="1" hidden="1">
      <c r="A2" s="2"/>
      <c r="B2" s="3"/>
      <c r="C2" s="3"/>
      <c r="D2" s="3"/>
      <c r="E2" s="3"/>
      <c r="F2" s="4"/>
      <c r="G2" s="4"/>
      <c r="H2" s="4"/>
      <c r="I2" s="2"/>
      <c r="J2" s="2"/>
      <c r="K2" s="2"/>
    </row>
    <row r="3" spans="1:11" ht="27" customHeight="1">
      <c r="A3" s="2"/>
      <c r="B3" s="3"/>
      <c r="C3" s="3"/>
      <c r="D3" s="3"/>
      <c r="E3" s="3"/>
      <c r="F3" s="14"/>
      <c r="G3" s="14"/>
      <c r="H3" s="14"/>
      <c r="I3" s="2"/>
      <c r="J3" s="2"/>
      <c r="K3" s="14"/>
    </row>
    <row r="4" spans="1:11" ht="17.25" customHeight="1">
      <c r="A4" s="2"/>
      <c r="B4" s="3"/>
      <c r="C4" s="3"/>
      <c r="D4" s="3"/>
      <c r="E4" s="3"/>
      <c r="F4" s="20"/>
      <c r="G4" s="20"/>
      <c r="H4" s="20"/>
      <c r="I4" s="2" t="s">
        <v>133</v>
      </c>
      <c r="J4" s="2"/>
      <c r="K4" s="20"/>
    </row>
    <row r="5" spans="1:11" ht="17.25" customHeight="1">
      <c r="A5" s="2"/>
      <c r="B5" s="3"/>
      <c r="C5" s="3"/>
      <c r="D5" s="3"/>
      <c r="E5" s="3"/>
      <c r="F5" s="20"/>
      <c r="G5" s="20"/>
      <c r="H5" s="20"/>
      <c r="I5" s="2" t="s">
        <v>134</v>
      </c>
      <c r="J5" s="2"/>
      <c r="K5" s="20"/>
    </row>
    <row r="6" spans="1:11" ht="22.5" customHeight="1">
      <c r="A6" s="2"/>
      <c r="B6" s="6"/>
      <c r="C6" s="6"/>
      <c r="D6" s="6"/>
      <c r="E6" s="6"/>
      <c r="F6" s="5"/>
      <c r="G6" s="5"/>
      <c r="H6" s="5"/>
      <c r="I6" s="2" t="s">
        <v>138</v>
      </c>
      <c r="J6" s="7"/>
      <c r="K6" s="5"/>
    </row>
    <row r="7" spans="1:11" ht="18" customHeight="1">
      <c r="A7" s="2"/>
      <c r="B7" s="73"/>
      <c r="C7" s="73"/>
      <c r="D7" s="73"/>
      <c r="E7" s="73"/>
      <c r="F7" s="73"/>
      <c r="G7" s="73"/>
      <c r="H7" s="73"/>
      <c r="I7" s="73"/>
      <c r="J7" s="73"/>
      <c r="K7" s="7"/>
    </row>
    <row r="8" spans="1:11" ht="20.25" customHeight="1">
      <c r="A8" s="2"/>
      <c r="B8" s="72" t="s">
        <v>135</v>
      </c>
      <c r="C8" s="72"/>
      <c r="D8" s="72"/>
      <c r="E8" s="72"/>
      <c r="F8" s="7"/>
      <c r="G8" s="7"/>
      <c r="H8" s="7"/>
      <c r="I8" s="7"/>
      <c r="J8" s="7"/>
      <c r="K8" s="7"/>
    </row>
    <row r="9" spans="1:11" ht="26.25" customHeight="1">
      <c r="A9" s="69" t="s">
        <v>126</v>
      </c>
      <c r="B9" s="70"/>
      <c r="C9" s="70"/>
      <c r="D9" s="70"/>
      <c r="E9" s="70"/>
      <c r="F9" s="70"/>
      <c r="G9" s="70"/>
      <c r="H9" s="70"/>
      <c r="I9" s="70"/>
      <c r="J9" s="70"/>
      <c r="K9" s="70"/>
    </row>
    <row r="10" spans="1:11" ht="18" customHeight="1">
      <c r="A10" s="74">
        <v>19316200000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</row>
    <row r="11" spans="1:11" ht="17.25" customHeight="1">
      <c r="A11" s="71" t="s">
        <v>46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ht="18" customHeight="1">
      <c r="A12" s="2"/>
      <c r="B12" s="8"/>
      <c r="C12" s="9"/>
      <c r="D12" s="9"/>
      <c r="E12" s="9"/>
      <c r="F12" s="2"/>
      <c r="G12" s="2"/>
      <c r="H12" s="2"/>
      <c r="I12" s="2"/>
      <c r="K12" s="40" t="s">
        <v>51</v>
      </c>
    </row>
    <row r="13" spans="1:11" ht="0.75" customHeight="1">
      <c r="A13" s="2"/>
      <c r="B13" s="8"/>
      <c r="C13" s="9"/>
      <c r="D13" s="9"/>
      <c r="E13" s="9"/>
      <c r="F13" s="2"/>
      <c r="G13" s="2"/>
      <c r="H13" s="2"/>
      <c r="I13" s="2"/>
      <c r="J13" s="2" t="s">
        <v>0</v>
      </c>
      <c r="K13" s="2"/>
    </row>
    <row r="14" spans="1:11" ht="42" customHeight="1">
      <c r="A14" s="76" t="s">
        <v>43</v>
      </c>
      <c r="B14" s="77" t="s">
        <v>1</v>
      </c>
      <c r="C14" s="75" t="s">
        <v>12</v>
      </c>
      <c r="D14" s="75"/>
      <c r="E14" s="75"/>
      <c r="F14" s="75" t="s">
        <v>13</v>
      </c>
      <c r="G14" s="75"/>
      <c r="H14" s="75"/>
      <c r="I14" s="75" t="s">
        <v>14</v>
      </c>
      <c r="J14" s="75"/>
      <c r="K14" s="75"/>
    </row>
    <row r="15" spans="1:11" ht="111.75" customHeight="1">
      <c r="A15" s="76"/>
      <c r="B15" s="77"/>
      <c r="C15" s="26" t="s">
        <v>47</v>
      </c>
      <c r="D15" s="26" t="s">
        <v>127</v>
      </c>
      <c r="E15" s="26" t="s">
        <v>128</v>
      </c>
      <c r="F15" s="26" t="s">
        <v>47</v>
      </c>
      <c r="G15" s="26" t="s">
        <v>127</v>
      </c>
      <c r="H15" s="26" t="s">
        <v>128</v>
      </c>
      <c r="I15" s="26" t="s">
        <v>47</v>
      </c>
      <c r="J15" s="26" t="s">
        <v>127</v>
      </c>
      <c r="K15" s="26" t="s">
        <v>128</v>
      </c>
    </row>
    <row r="16" spans="1:11" ht="17.25">
      <c r="A16" s="27">
        <v>10000000</v>
      </c>
      <c r="B16" s="28" t="s">
        <v>2</v>
      </c>
      <c r="C16" s="21">
        <f aca="true" t="shared" si="0" ref="C16:H16">SUM(C17:C21)</f>
        <v>37.5</v>
      </c>
      <c r="D16" s="21">
        <f t="shared" si="0"/>
        <v>37.6</v>
      </c>
      <c r="E16" s="21">
        <f t="shared" si="0"/>
        <v>36664.3</v>
      </c>
      <c r="F16" s="21">
        <f t="shared" si="0"/>
        <v>0</v>
      </c>
      <c r="G16" s="21">
        <f t="shared" si="0"/>
        <v>0</v>
      </c>
      <c r="H16" s="21">
        <f t="shared" si="0"/>
        <v>0</v>
      </c>
      <c r="I16" s="10">
        <f>C16+F16</f>
        <v>37.5</v>
      </c>
      <c r="J16" s="10">
        <f>D16+G16</f>
        <v>37.6</v>
      </c>
      <c r="K16" s="10">
        <f>E16+H16</f>
        <v>36664.3</v>
      </c>
    </row>
    <row r="17" spans="1:11" ht="18">
      <c r="A17" s="22">
        <v>11010000</v>
      </c>
      <c r="B17" s="29" t="s">
        <v>41</v>
      </c>
      <c r="C17" s="11"/>
      <c r="D17" s="11"/>
      <c r="E17" s="11">
        <v>36560.8</v>
      </c>
      <c r="F17" s="12"/>
      <c r="G17" s="12"/>
      <c r="H17" s="12"/>
      <c r="I17" s="10">
        <f aca="true" t="shared" si="1" ref="I17:I64">C17+F17</f>
        <v>0</v>
      </c>
      <c r="J17" s="10">
        <f aca="true" t="shared" si="2" ref="J17:J64">D17+G17</f>
        <v>0</v>
      </c>
      <c r="K17" s="10">
        <f aca="true" t="shared" si="3" ref="K17:K64">E17+H17</f>
        <v>36560.8</v>
      </c>
    </row>
    <row r="18" spans="1:11" ht="11.25" customHeight="1" hidden="1">
      <c r="A18" s="22"/>
      <c r="B18" s="29" t="s">
        <v>3</v>
      </c>
      <c r="C18" s="10"/>
      <c r="D18" s="10"/>
      <c r="E18" s="10"/>
      <c r="F18" s="12"/>
      <c r="G18" s="12"/>
      <c r="H18" s="12"/>
      <c r="I18" s="10">
        <f t="shared" si="1"/>
        <v>0</v>
      </c>
      <c r="J18" s="10">
        <f t="shared" si="2"/>
        <v>0</v>
      </c>
      <c r="K18" s="10">
        <f t="shared" si="3"/>
        <v>0</v>
      </c>
    </row>
    <row r="19" spans="1:11" ht="18" hidden="1">
      <c r="A19" s="22"/>
      <c r="B19" s="29" t="s">
        <v>4</v>
      </c>
      <c r="C19" s="10"/>
      <c r="D19" s="10"/>
      <c r="E19" s="10"/>
      <c r="F19" s="12"/>
      <c r="G19" s="12"/>
      <c r="H19" s="12"/>
      <c r="I19" s="10">
        <f t="shared" si="1"/>
        <v>0</v>
      </c>
      <c r="J19" s="10">
        <f t="shared" si="2"/>
        <v>0</v>
      </c>
      <c r="K19" s="10">
        <f t="shared" si="3"/>
        <v>0</v>
      </c>
    </row>
    <row r="20" spans="1:11" ht="18">
      <c r="A20" s="22">
        <v>11020000</v>
      </c>
      <c r="B20" s="29" t="s">
        <v>36</v>
      </c>
      <c r="C20" s="12">
        <v>37.5</v>
      </c>
      <c r="D20" s="12">
        <v>37.6</v>
      </c>
      <c r="E20" s="12"/>
      <c r="F20" s="12"/>
      <c r="G20" s="12"/>
      <c r="H20" s="12"/>
      <c r="I20" s="10">
        <f t="shared" si="1"/>
        <v>37.5</v>
      </c>
      <c r="J20" s="10">
        <f t="shared" si="2"/>
        <v>37.6</v>
      </c>
      <c r="K20" s="10">
        <f t="shared" si="3"/>
        <v>0</v>
      </c>
    </row>
    <row r="21" spans="1:11" ht="37.5" customHeight="1">
      <c r="A21" s="30">
        <v>13000000</v>
      </c>
      <c r="B21" s="31" t="s">
        <v>31</v>
      </c>
      <c r="C21" s="13"/>
      <c r="D21" s="13"/>
      <c r="E21" s="13">
        <v>103.5</v>
      </c>
      <c r="F21" s="12"/>
      <c r="G21" s="12"/>
      <c r="H21" s="12"/>
      <c r="I21" s="10">
        <f t="shared" si="1"/>
        <v>0</v>
      </c>
      <c r="J21" s="10">
        <f t="shared" si="2"/>
        <v>0</v>
      </c>
      <c r="K21" s="10">
        <f t="shared" si="3"/>
        <v>103.5</v>
      </c>
    </row>
    <row r="22" spans="1:11" ht="17.25">
      <c r="A22" s="27">
        <v>20000000</v>
      </c>
      <c r="B22" s="28" t="s">
        <v>5</v>
      </c>
      <c r="C22" s="10">
        <f>C23+C24+C25+C26+C27+C28+C29</f>
        <v>762.5</v>
      </c>
      <c r="D22" s="10">
        <f>D23+D24+D25+D26+D27+D28+D29+0.1</f>
        <v>693.6999999999999</v>
      </c>
      <c r="E22" s="10">
        <f>E23+E24+E25+E26+E27+E28+E29</f>
        <v>788.1</v>
      </c>
      <c r="F22" s="10">
        <f>SUM(F24:F30)</f>
        <v>0</v>
      </c>
      <c r="G22" s="10">
        <f>SUM(G24:G30)</f>
        <v>77.9</v>
      </c>
      <c r="H22" s="10">
        <f>SUM(H24:H30)</f>
        <v>1891.7</v>
      </c>
      <c r="I22" s="10">
        <f t="shared" si="1"/>
        <v>762.5</v>
      </c>
      <c r="J22" s="10">
        <f t="shared" si="2"/>
        <v>771.5999999999999</v>
      </c>
      <c r="K22" s="10">
        <f t="shared" si="3"/>
        <v>2679.8</v>
      </c>
    </row>
    <row r="23" spans="1:11" ht="78.75" customHeight="1">
      <c r="A23" s="22">
        <v>21010000</v>
      </c>
      <c r="B23" s="31" t="s">
        <v>48</v>
      </c>
      <c r="C23" s="12">
        <v>37.5</v>
      </c>
      <c r="D23" s="12">
        <v>37.5</v>
      </c>
      <c r="E23" s="10"/>
      <c r="F23" s="10"/>
      <c r="G23" s="10"/>
      <c r="H23" s="10"/>
      <c r="I23" s="10">
        <f t="shared" si="1"/>
        <v>37.5</v>
      </c>
      <c r="J23" s="10">
        <f t="shared" si="2"/>
        <v>37.5</v>
      </c>
      <c r="K23" s="10">
        <f t="shared" si="3"/>
        <v>0</v>
      </c>
    </row>
    <row r="24" spans="1:11" ht="18">
      <c r="A24" s="22">
        <v>21080500</v>
      </c>
      <c r="B24" s="22" t="s">
        <v>6</v>
      </c>
      <c r="C24" s="13">
        <v>6.9</v>
      </c>
      <c r="D24" s="13">
        <v>7.3</v>
      </c>
      <c r="E24" s="41">
        <v>165.8</v>
      </c>
      <c r="F24" s="13"/>
      <c r="G24" s="13"/>
      <c r="H24" s="13"/>
      <c r="I24" s="10">
        <f t="shared" si="1"/>
        <v>6.9</v>
      </c>
      <c r="J24" s="10">
        <f t="shared" si="2"/>
        <v>7.3</v>
      </c>
      <c r="K24" s="10">
        <f t="shared" si="3"/>
        <v>165.8</v>
      </c>
    </row>
    <row r="25" spans="1:11" ht="18">
      <c r="A25" s="22">
        <v>21081100</v>
      </c>
      <c r="B25" s="22" t="s">
        <v>30</v>
      </c>
      <c r="C25" s="13">
        <v>3</v>
      </c>
      <c r="D25" s="13">
        <v>3.9</v>
      </c>
      <c r="E25" s="13">
        <v>49.9</v>
      </c>
      <c r="F25" s="13"/>
      <c r="G25" s="13"/>
      <c r="H25" s="13"/>
      <c r="I25" s="10">
        <f t="shared" si="1"/>
        <v>3</v>
      </c>
      <c r="J25" s="10">
        <f t="shared" si="2"/>
        <v>3.9</v>
      </c>
      <c r="K25" s="10">
        <f t="shared" si="3"/>
        <v>49.9</v>
      </c>
    </row>
    <row r="26" spans="1:11" ht="19.5" customHeight="1">
      <c r="A26" s="22">
        <v>22010000</v>
      </c>
      <c r="B26" s="22" t="s">
        <v>17</v>
      </c>
      <c r="C26" s="12">
        <v>351.2</v>
      </c>
      <c r="D26" s="12">
        <v>280.2</v>
      </c>
      <c r="E26" s="12">
        <v>501</v>
      </c>
      <c r="F26" s="19"/>
      <c r="G26" s="19"/>
      <c r="H26" s="19"/>
      <c r="I26" s="10">
        <f t="shared" si="1"/>
        <v>351.2</v>
      </c>
      <c r="J26" s="10">
        <f t="shared" si="2"/>
        <v>280.2</v>
      </c>
      <c r="K26" s="10">
        <f t="shared" si="3"/>
        <v>501</v>
      </c>
    </row>
    <row r="27" spans="1:11" ht="59.25" customHeight="1">
      <c r="A27" s="22">
        <v>22080400</v>
      </c>
      <c r="B27" s="32" t="s">
        <v>35</v>
      </c>
      <c r="C27" s="12">
        <v>0</v>
      </c>
      <c r="D27" s="12">
        <v>0</v>
      </c>
      <c r="E27" s="12">
        <v>2</v>
      </c>
      <c r="F27" s="19"/>
      <c r="G27" s="19"/>
      <c r="H27" s="19"/>
      <c r="I27" s="10">
        <f t="shared" si="1"/>
        <v>0</v>
      </c>
      <c r="J27" s="10">
        <f t="shared" si="2"/>
        <v>0</v>
      </c>
      <c r="K27" s="10">
        <f t="shared" si="3"/>
        <v>2</v>
      </c>
    </row>
    <row r="28" spans="1:11" ht="93.75" customHeight="1">
      <c r="A28" s="22">
        <v>22130000</v>
      </c>
      <c r="B28" s="25" t="s">
        <v>49</v>
      </c>
      <c r="C28" s="12">
        <v>11.5</v>
      </c>
      <c r="D28" s="12">
        <v>12.3</v>
      </c>
      <c r="E28" s="10"/>
      <c r="F28" s="19"/>
      <c r="G28" s="19"/>
      <c r="H28" s="19"/>
      <c r="I28" s="10">
        <f t="shared" si="1"/>
        <v>11.5</v>
      </c>
      <c r="J28" s="10">
        <f t="shared" si="2"/>
        <v>12.3</v>
      </c>
      <c r="K28" s="10">
        <f t="shared" si="3"/>
        <v>0</v>
      </c>
    </row>
    <row r="29" spans="1:11" ht="23.25" customHeight="1">
      <c r="A29" s="23">
        <v>24060300</v>
      </c>
      <c r="B29" s="32" t="s">
        <v>6</v>
      </c>
      <c r="C29" s="11">
        <v>352.4</v>
      </c>
      <c r="D29" s="11">
        <v>352.4</v>
      </c>
      <c r="E29" s="42">
        <v>69.4</v>
      </c>
      <c r="F29" s="12"/>
      <c r="G29" s="12"/>
      <c r="H29" s="12"/>
      <c r="I29" s="10">
        <f t="shared" si="1"/>
        <v>352.4</v>
      </c>
      <c r="J29" s="10">
        <f t="shared" si="2"/>
        <v>352.4</v>
      </c>
      <c r="K29" s="10">
        <f t="shared" si="3"/>
        <v>69.4</v>
      </c>
    </row>
    <row r="30" spans="1:11" ht="23.25" customHeight="1">
      <c r="A30" s="33">
        <v>25000000</v>
      </c>
      <c r="B30" s="33" t="s">
        <v>16</v>
      </c>
      <c r="C30" s="21"/>
      <c r="D30" s="21"/>
      <c r="E30" s="21"/>
      <c r="F30" s="10">
        <v>0</v>
      </c>
      <c r="G30" s="10">
        <v>77.9</v>
      </c>
      <c r="H30" s="10">
        <v>1891.7</v>
      </c>
      <c r="I30" s="10">
        <f t="shared" si="1"/>
        <v>0</v>
      </c>
      <c r="J30" s="10">
        <f t="shared" si="2"/>
        <v>77.9</v>
      </c>
      <c r="K30" s="10">
        <f t="shared" si="3"/>
        <v>1891.7</v>
      </c>
    </row>
    <row r="31" spans="1:11" ht="24" customHeight="1">
      <c r="A31" s="34">
        <v>30000000</v>
      </c>
      <c r="B31" s="33" t="s">
        <v>29</v>
      </c>
      <c r="C31" s="10">
        <f>C32</f>
        <v>0</v>
      </c>
      <c r="D31" s="10">
        <v>0</v>
      </c>
      <c r="E31" s="10">
        <f>E32</f>
        <v>0</v>
      </c>
      <c r="F31" s="10">
        <f>F32</f>
        <v>0</v>
      </c>
      <c r="G31" s="10">
        <f>G32</f>
        <v>787.5</v>
      </c>
      <c r="H31" s="10">
        <f>H32</f>
        <v>1802.4</v>
      </c>
      <c r="I31" s="10">
        <f t="shared" si="1"/>
        <v>0</v>
      </c>
      <c r="J31" s="10">
        <f t="shared" si="2"/>
        <v>787.5</v>
      </c>
      <c r="K31" s="10">
        <f t="shared" si="3"/>
        <v>1802.4</v>
      </c>
    </row>
    <row r="32" spans="1:11" ht="26.25" customHeight="1">
      <c r="A32" s="23">
        <v>31030000</v>
      </c>
      <c r="B32" s="32" t="s">
        <v>32</v>
      </c>
      <c r="C32" s="11"/>
      <c r="D32" s="11"/>
      <c r="E32" s="11"/>
      <c r="F32" s="12"/>
      <c r="G32" s="12">
        <v>787.5</v>
      </c>
      <c r="H32" s="12">
        <v>1802.4</v>
      </c>
      <c r="I32" s="10">
        <f t="shared" si="1"/>
        <v>0</v>
      </c>
      <c r="J32" s="10">
        <f t="shared" si="2"/>
        <v>787.5</v>
      </c>
      <c r="K32" s="10">
        <f t="shared" si="3"/>
        <v>1802.4</v>
      </c>
    </row>
    <row r="33" spans="1:11" ht="21.75" customHeight="1">
      <c r="A33" s="22"/>
      <c r="B33" s="35" t="s">
        <v>7</v>
      </c>
      <c r="C33" s="10">
        <f aca="true" t="shared" si="4" ref="C33:H33">C16+C22+C31</f>
        <v>800</v>
      </c>
      <c r="D33" s="10">
        <f t="shared" si="4"/>
        <v>731.3</v>
      </c>
      <c r="E33" s="10">
        <f t="shared" si="4"/>
        <v>37452.4</v>
      </c>
      <c r="F33" s="10">
        <f t="shared" si="4"/>
        <v>0</v>
      </c>
      <c r="G33" s="10">
        <f t="shared" si="4"/>
        <v>865.4</v>
      </c>
      <c r="H33" s="10">
        <f t="shared" si="4"/>
        <v>3694.1000000000004</v>
      </c>
      <c r="I33" s="10">
        <f t="shared" si="1"/>
        <v>800</v>
      </c>
      <c r="J33" s="10">
        <f t="shared" si="2"/>
        <v>1596.6999999999998</v>
      </c>
      <c r="K33" s="10">
        <f t="shared" si="3"/>
        <v>41146.5</v>
      </c>
    </row>
    <row r="34" spans="1:11" ht="18">
      <c r="A34" s="27">
        <v>40000000</v>
      </c>
      <c r="B34" s="36" t="s">
        <v>8</v>
      </c>
      <c r="C34" s="10">
        <f aca="true" t="shared" si="5" ref="C34:H34">C35+C39</f>
        <v>2512.6</v>
      </c>
      <c r="D34" s="10">
        <f t="shared" si="5"/>
        <v>2512.6</v>
      </c>
      <c r="E34" s="10">
        <f t="shared" si="5"/>
        <v>118484.40000000001</v>
      </c>
      <c r="F34" s="10">
        <f t="shared" si="5"/>
        <v>0</v>
      </c>
      <c r="G34" s="10">
        <f t="shared" si="5"/>
        <v>0</v>
      </c>
      <c r="H34" s="10">
        <f t="shared" si="5"/>
        <v>0</v>
      </c>
      <c r="I34" s="10">
        <f t="shared" si="1"/>
        <v>2512.6</v>
      </c>
      <c r="J34" s="10">
        <f t="shared" si="2"/>
        <v>2512.6</v>
      </c>
      <c r="K34" s="10">
        <f t="shared" si="3"/>
        <v>118484.40000000001</v>
      </c>
    </row>
    <row r="35" spans="1:11" ht="18">
      <c r="A35" s="27">
        <v>41020000</v>
      </c>
      <c r="B35" s="36" t="s">
        <v>9</v>
      </c>
      <c r="C35" s="10">
        <f aca="true" t="shared" si="6" ref="C35:H35">SUM(C36:C38)</f>
        <v>0</v>
      </c>
      <c r="D35" s="10">
        <f t="shared" si="6"/>
        <v>0</v>
      </c>
      <c r="E35" s="10">
        <f t="shared" si="6"/>
        <v>35840</v>
      </c>
      <c r="F35" s="10">
        <f t="shared" si="6"/>
        <v>0</v>
      </c>
      <c r="G35" s="10">
        <f t="shared" si="6"/>
        <v>0</v>
      </c>
      <c r="H35" s="10">
        <f t="shared" si="6"/>
        <v>0</v>
      </c>
      <c r="I35" s="10">
        <f t="shared" si="1"/>
        <v>0</v>
      </c>
      <c r="J35" s="10">
        <f t="shared" si="2"/>
        <v>0</v>
      </c>
      <c r="K35" s="10">
        <f t="shared" si="3"/>
        <v>35840</v>
      </c>
    </row>
    <row r="36" spans="1:11" ht="24.75" customHeight="1">
      <c r="A36" s="22">
        <v>41020100</v>
      </c>
      <c r="B36" s="22" t="s">
        <v>15</v>
      </c>
      <c r="C36" s="11"/>
      <c r="D36" s="11"/>
      <c r="E36" s="11">
        <v>28137.6</v>
      </c>
      <c r="F36" s="12"/>
      <c r="G36" s="12"/>
      <c r="H36" s="12"/>
      <c r="I36" s="10">
        <f t="shared" si="1"/>
        <v>0</v>
      </c>
      <c r="J36" s="10">
        <f t="shared" si="2"/>
        <v>0</v>
      </c>
      <c r="K36" s="10">
        <f t="shared" si="3"/>
        <v>28137.6</v>
      </c>
    </row>
    <row r="37" spans="1:11" ht="62.25" customHeight="1">
      <c r="A37" s="22">
        <v>41040200</v>
      </c>
      <c r="B37" s="29" t="s">
        <v>20</v>
      </c>
      <c r="C37" s="11"/>
      <c r="D37" s="11"/>
      <c r="E37" s="11">
        <v>7702.4</v>
      </c>
      <c r="F37" s="12"/>
      <c r="G37" s="12"/>
      <c r="H37" s="12"/>
      <c r="I37" s="10">
        <f t="shared" si="1"/>
        <v>0</v>
      </c>
      <c r="J37" s="10">
        <f t="shared" si="2"/>
        <v>0</v>
      </c>
      <c r="K37" s="10">
        <f t="shared" si="3"/>
        <v>7702.4</v>
      </c>
    </row>
    <row r="38" spans="1:11" ht="39.75" customHeight="1" hidden="1">
      <c r="A38" s="22">
        <v>41040100</v>
      </c>
      <c r="B38" s="29" t="s">
        <v>42</v>
      </c>
      <c r="C38" s="11"/>
      <c r="D38" s="11"/>
      <c r="E38" s="11"/>
      <c r="F38" s="12"/>
      <c r="G38" s="12"/>
      <c r="H38" s="12"/>
      <c r="I38" s="10">
        <f t="shared" si="1"/>
        <v>0</v>
      </c>
      <c r="J38" s="10">
        <f t="shared" si="2"/>
        <v>0</v>
      </c>
      <c r="K38" s="10">
        <f t="shared" si="3"/>
        <v>0</v>
      </c>
    </row>
    <row r="39" spans="1:11" ht="17.25">
      <c r="A39" s="24">
        <v>41030000</v>
      </c>
      <c r="B39" s="37" t="s">
        <v>25</v>
      </c>
      <c r="C39" s="10">
        <f>SUM(C40:C62)</f>
        <v>2512.6</v>
      </c>
      <c r="D39" s="10">
        <f>SUM(D40:D62)</f>
        <v>2512.6</v>
      </c>
      <c r="E39" s="10">
        <f>SUM(E40:E63)</f>
        <v>82644.40000000001</v>
      </c>
      <c r="F39" s="10">
        <f>SUM(F40:F62)</f>
        <v>0</v>
      </c>
      <c r="G39" s="10">
        <f>SUM(G40:G62)</f>
        <v>0</v>
      </c>
      <c r="H39" s="10">
        <f>SUM(H40:H62)</f>
        <v>0</v>
      </c>
      <c r="I39" s="10">
        <f t="shared" si="1"/>
        <v>2512.6</v>
      </c>
      <c r="J39" s="10">
        <f t="shared" si="2"/>
        <v>2512.6</v>
      </c>
      <c r="K39" s="10">
        <f t="shared" si="3"/>
        <v>82644.40000000001</v>
      </c>
    </row>
    <row r="40" spans="1:11" ht="38.25" customHeight="1">
      <c r="A40" s="22">
        <v>41033900</v>
      </c>
      <c r="B40" s="38" t="s">
        <v>18</v>
      </c>
      <c r="C40" s="11"/>
      <c r="D40" s="11"/>
      <c r="E40" s="11">
        <v>51304.5</v>
      </c>
      <c r="F40" s="10"/>
      <c r="G40" s="10"/>
      <c r="H40" s="10"/>
      <c r="I40" s="10">
        <f t="shared" si="1"/>
        <v>0</v>
      </c>
      <c r="J40" s="10">
        <f t="shared" si="2"/>
        <v>0</v>
      </c>
      <c r="K40" s="10">
        <f t="shared" si="3"/>
        <v>51304.5</v>
      </c>
    </row>
    <row r="41" spans="1:11" ht="39" customHeight="1">
      <c r="A41" s="22">
        <v>41034200</v>
      </c>
      <c r="B41" s="38" t="s">
        <v>19</v>
      </c>
      <c r="C41" s="11"/>
      <c r="D41" s="11"/>
      <c r="E41" s="11">
        <v>5703.5</v>
      </c>
      <c r="F41" s="10"/>
      <c r="G41" s="10"/>
      <c r="H41" s="10"/>
      <c r="I41" s="10">
        <f t="shared" si="1"/>
        <v>0</v>
      </c>
      <c r="J41" s="10">
        <f t="shared" si="2"/>
        <v>0</v>
      </c>
      <c r="K41" s="10">
        <f t="shared" si="3"/>
        <v>5703.5</v>
      </c>
    </row>
    <row r="42" spans="1:11" ht="36" hidden="1">
      <c r="A42" s="22">
        <v>41034500</v>
      </c>
      <c r="B42" s="38" t="s">
        <v>27</v>
      </c>
      <c r="C42" s="11"/>
      <c r="D42" s="11"/>
      <c r="E42" s="11"/>
      <c r="F42" s="10"/>
      <c r="G42" s="10"/>
      <c r="H42" s="10"/>
      <c r="I42" s="10">
        <f t="shared" si="1"/>
        <v>0</v>
      </c>
      <c r="J42" s="10">
        <f t="shared" si="2"/>
        <v>0</v>
      </c>
      <c r="K42" s="10">
        <f t="shared" si="3"/>
        <v>0</v>
      </c>
    </row>
    <row r="43" spans="1:11" ht="96" customHeight="1" hidden="1">
      <c r="A43" s="22">
        <v>41050100</v>
      </c>
      <c r="B43" s="38" t="s">
        <v>45</v>
      </c>
      <c r="C43" s="13"/>
      <c r="D43" s="12"/>
      <c r="E43" s="12"/>
      <c r="F43" s="13"/>
      <c r="G43" s="13"/>
      <c r="H43" s="13"/>
      <c r="I43" s="10">
        <f t="shared" si="1"/>
        <v>0</v>
      </c>
      <c r="J43" s="10">
        <f t="shared" si="2"/>
        <v>0</v>
      </c>
      <c r="K43" s="10">
        <f t="shared" si="3"/>
        <v>0</v>
      </c>
    </row>
    <row r="44" spans="1:11" ht="79.5" customHeight="1" hidden="1">
      <c r="A44" s="22">
        <v>41050200</v>
      </c>
      <c r="B44" s="38" t="s">
        <v>21</v>
      </c>
      <c r="C44" s="13"/>
      <c r="D44" s="12"/>
      <c r="E44" s="12"/>
      <c r="F44" s="13"/>
      <c r="G44" s="13"/>
      <c r="H44" s="13"/>
      <c r="I44" s="10">
        <f t="shared" si="1"/>
        <v>0</v>
      </c>
      <c r="J44" s="10">
        <f t="shared" si="2"/>
        <v>0</v>
      </c>
      <c r="K44" s="10">
        <f t="shared" si="3"/>
        <v>0</v>
      </c>
    </row>
    <row r="45" spans="1:11" ht="85.5" customHeight="1" hidden="1">
      <c r="A45" s="22">
        <v>41050300</v>
      </c>
      <c r="B45" s="38" t="s">
        <v>10</v>
      </c>
      <c r="C45" s="17"/>
      <c r="D45" s="11"/>
      <c r="E45" s="11"/>
      <c r="F45" s="13"/>
      <c r="G45" s="13"/>
      <c r="H45" s="13"/>
      <c r="I45" s="10">
        <f t="shared" si="1"/>
        <v>0</v>
      </c>
      <c r="J45" s="10">
        <f t="shared" si="2"/>
        <v>0</v>
      </c>
      <c r="K45" s="10">
        <f t="shared" si="3"/>
        <v>0</v>
      </c>
    </row>
    <row r="46" spans="1:11" ht="108.75" customHeight="1" hidden="1">
      <c r="A46" s="22">
        <v>41050700</v>
      </c>
      <c r="B46" s="38" t="s">
        <v>44</v>
      </c>
      <c r="C46" s="17"/>
      <c r="D46" s="17"/>
      <c r="E46" s="11"/>
      <c r="F46" s="13"/>
      <c r="G46" s="13"/>
      <c r="H46" s="13"/>
      <c r="I46" s="10">
        <f t="shared" si="1"/>
        <v>0</v>
      </c>
      <c r="J46" s="10">
        <f t="shared" si="2"/>
        <v>0</v>
      </c>
      <c r="K46" s="10">
        <f t="shared" si="3"/>
        <v>0</v>
      </c>
    </row>
    <row r="47" spans="1:11" ht="99.75" customHeight="1" hidden="1">
      <c r="A47" s="22">
        <v>41050900</v>
      </c>
      <c r="B47" s="38" t="s">
        <v>40</v>
      </c>
      <c r="C47" s="17"/>
      <c r="D47" s="17"/>
      <c r="E47" s="11"/>
      <c r="F47" s="13"/>
      <c r="G47" s="13"/>
      <c r="H47" s="13"/>
      <c r="I47" s="10">
        <f t="shared" si="1"/>
        <v>0</v>
      </c>
      <c r="J47" s="10">
        <f t="shared" si="2"/>
        <v>0</v>
      </c>
      <c r="K47" s="10">
        <f t="shared" si="3"/>
        <v>0</v>
      </c>
    </row>
    <row r="48" spans="1:11" ht="42" customHeight="1">
      <c r="A48" s="22">
        <v>41034500</v>
      </c>
      <c r="B48" s="38" t="s">
        <v>27</v>
      </c>
      <c r="C48" s="17"/>
      <c r="D48" s="17"/>
      <c r="E48" s="11">
        <v>2072.5</v>
      </c>
      <c r="F48" s="13"/>
      <c r="G48" s="13"/>
      <c r="H48" s="13"/>
      <c r="I48" s="10"/>
      <c r="J48" s="10"/>
      <c r="K48" s="10"/>
    </row>
    <row r="49" spans="1:11" ht="72" customHeight="1">
      <c r="A49" s="22">
        <v>41050900</v>
      </c>
      <c r="B49" s="38" t="s">
        <v>130</v>
      </c>
      <c r="C49" s="17"/>
      <c r="D49" s="17"/>
      <c r="E49" s="11">
        <v>371.6</v>
      </c>
      <c r="F49" s="13"/>
      <c r="G49" s="13"/>
      <c r="H49" s="13"/>
      <c r="I49" s="10"/>
      <c r="J49" s="10"/>
      <c r="K49" s="10"/>
    </row>
    <row r="50" spans="1:11" ht="60" customHeight="1">
      <c r="A50" s="22">
        <v>41051000</v>
      </c>
      <c r="B50" s="38" t="s">
        <v>28</v>
      </c>
      <c r="C50" s="17"/>
      <c r="D50" s="17"/>
      <c r="E50" s="11">
        <v>2732.3</v>
      </c>
      <c r="F50" s="13"/>
      <c r="G50" s="13"/>
      <c r="H50" s="13"/>
      <c r="I50" s="10">
        <f t="shared" si="1"/>
        <v>0</v>
      </c>
      <c r="J50" s="10">
        <f t="shared" si="2"/>
        <v>0</v>
      </c>
      <c r="K50" s="10">
        <f t="shared" si="3"/>
        <v>2732.3</v>
      </c>
    </row>
    <row r="51" spans="1:11" ht="58.5" customHeight="1" hidden="1">
      <c r="A51" s="22">
        <v>41051100</v>
      </c>
      <c r="B51" s="38" t="s">
        <v>38</v>
      </c>
      <c r="C51" s="17"/>
      <c r="D51" s="17"/>
      <c r="E51" s="11"/>
      <c r="F51" s="13"/>
      <c r="G51" s="13"/>
      <c r="H51" s="13"/>
      <c r="I51" s="10">
        <f t="shared" si="1"/>
        <v>0</v>
      </c>
      <c r="J51" s="10">
        <f t="shared" si="2"/>
        <v>0</v>
      </c>
      <c r="K51" s="10">
        <f t="shared" si="3"/>
        <v>0</v>
      </c>
    </row>
    <row r="52" spans="1:11" ht="60.75" customHeight="1">
      <c r="A52" s="22">
        <v>41051200</v>
      </c>
      <c r="B52" s="38" t="s">
        <v>26</v>
      </c>
      <c r="C52" s="17"/>
      <c r="D52" s="17"/>
      <c r="E52" s="11">
        <v>115.9</v>
      </c>
      <c r="F52" s="13"/>
      <c r="G52" s="13"/>
      <c r="H52" s="13"/>
      <c r="I52" s="10">
        <f t="shared" si="1"/>
        <v>0</v>
      </c>
      <c r="J52" s="10">
        <f t="shared" si="2"/>
        <v>0</v>
      </c>
      <c r="K52" s="10">
        <f t="shared" si="3"/>
        <v>115.9</v>
      </c>
    </row>
    <row r="53" spans="1:11" ht="80.25" customHeight="1" hidden="1">
      <c r="A53" s="22">
        <v>41051400</v>
      </c>
      <c r="B53" s="38" t="s">
        <v>37</v>
      </c>
      <c r="C53" s="17"/>
      <c r="D53" s="17"/>
      <c r="E53" s="11"/>
      <c r="F53" s="13"/>
      <c r="G53" s="13"/>
      <c r="H53" s="13"/>
      <c r="I53" s="10">
        <f t="shared" si="1"/>
        <v>0</v>
      </c>
      <c r="J53" s="10">
        <f t="shared" si="2"/>
        <v>0</v>
      </c>
      <c r="K53" s="10">
        <f t="shared" si="3"/>
        <v>0</v>
      </c>
    </row>
    <row r="54" spans="1:11" ht="57.75" customHeight="1">
      <c r="A54" s="22">
        <v>41051400</v>
      </c>
      <c r="B54" s="38" t="s">
        <v>124</v>
      </c>
      <c r="C54" s="17"/>
      <c r="D54" s="17"/>
      <c r="E54" s="11">
        <v>1284.8</v>
      </c>
      <c r="F54" s="13"/>
      <c r="G54" s="13"/>
      <c r="H54" s="13"/>
      <c r="I54" s="10"/>
      <c r="J54" s="10"/>
      <c r="K54" s="10"/>
    </row>
    <row r="55" spans="1:11" ht="62.25" customHeight="1">
      <c r="A55" s="22">
        <v>41051500</v>
      </c>
      <c r="B55" s="38" t="s">
        <v>22</v>
      </c>
      <c r="C55" s="11"/>
      <c r="D55" s="11"/>
      <c r="E55" s="11">
        <v>8251.7</v>
      </c>
      <c r="F55" s="12"/>
      <c r="G55" s="12"/>
      <c r="H55" s="12"/>
      <c r="I55" s="10">
        <f t="shared" si="1"/>
        <v>0</v>
      </c>
      <c r="J55" s="10">
        <f t="shared" si="2"/>
        <v>0</v>
      </c>
      <c r="K55" s="10">
        <f t="shared" si="3"/>
        <v>8251.7</v>
      </c>
    </row>
    <row r="56" spans="1:11" ht="60.75" customHeight="1" hidden="1">
      <c r="A56" s="22">
        <v>41051600</v>
      </c>
      <c r="B56" s="38" t="s">
        <v>33</v>
      </c>
      <c r="C56" s="11"/>
      <c r="D56" s="11"/>
      <c r="E56" s="11"/>
      <c r="F56" s="12"/>
      <c r="G56" s="12"/>
      <c r="H56" s="12"/>
      <c r="I56" s="10">
        <f aca="true" t="shared" si="7" ref="I56:K61">C56+F56</f>
        <v>0</v>
      </c>
      <c r="J56" s="10">
        <f t="shared" si="7"/>
        <v>0</v>
      </c>
      <c r="K56" s="10">
        <f t="shared" si="7"/>
        <v>0</v>
      </c>
    </row>
    <row r="57" spans="1:11" ht="54" hidden="1">
      <c r="A57" s="23">
        <v>41052000</v>
      </c>
      <c r="B57" s="38" t="s">
        <v>23</v>
      </c>
      <c r="C57" s="11"/>
      <c r="D57" s="11"/>
      <c r="E57" s="11"/>
      <c r="F57" s="12"/>
      <c r="G57" s="12"/>
      <c r="H57" s="12"/>
      <c r="I57" s="10">
        <f t="shared" si="7"/>
        <v>0</v>
      </c>
      <c r="J57" s="10">
        <f t="shared" si="7"/>
        <v>0</v>
      </c>
      <c r="K57" s="10">
        <f t="shared" si="7"/>
        <v>0</v>
      </c>
    </row>
    <row r="58" spans="1:11" ht="54" hidden="1">
      <c r="A58" s="23">
        <v>41053000</v>
      </c>
      <c r="B58" s="38" t="s">
        <v>39</v>
      </c>
      <c r="C58" s="11"/>
      <c r="D58" s="11"/>
      <c r="E58" s="11"/>
      <c r="F58" s="12"/>
      <c r="G58" s="12"/>
      <c r="H58" s="12"/>
      <c r="I58" s="10">
        <f t="shared" si="7"/>
        <v>0</v>
      </c>
      <c r="J58" s="10">
        <f t="shared" si="7"/>
        <v>0</v>
      </c>
      <c r="K58" s="10">
        <f t="shared" si="7"/>
        <v>0</v>
      </c>
    </row>
    <row r="59" spans="1:11" ht="54">
      <c r="A59" s="23">
        <v>41051600</v>
      </c>
      <c r="B59" s="38" t="s">
        <v>50</v>
      </c>
      <c r="C59" s="11"/>
      <c r="D59" s="11"/>
      <c r="E59" s="11">
        <v>0.1</v>
      </c>
      <c r="F59" s="12"/>
      <c r="G59" s="12"/>
      <c r="H59" s="12"/>
      <c r="I59" s="10">
        <f t="shared" si="7"/>
        <v>0</v>
      </c>
      <c r="J59" s="10">
        <f t="shared" si="7"/>
        <v>0</v>
      </c>
      <c r="K59" s="10">
        <f t="shared" si="7"/>
        <v>0.1</v>
      </c>
    </row>
    <row r="60" spans="1:11" ht="54">
      <c r="A60" s="23">
        <v>41053000</v>
      </c>
      <c r="B60" s="38" t="s">
        <v>125</v>
      </c>
      <c r="C60" s="11"/>
      <c r="D60" s="11"/>
      <c r="E60" s="11">
        <v>2607.6</v>
      </c>
      <c r="F60" s="12"/>
      <c r="G60" s="12"/>
      <c r="H60" s="12"/>
      <c r="I60" s="10"/>
      <c r="J60" s="10"/>
      <c r="K60" s="10"/>
    </row>
    <row r="61" spans="1:11" ht="30" customHeight="1">
      <c r="A61" s="23">
        <v>41053900</v>
      </c>
      <c r="B61" s="38" t="s">
        <v>24</v>
      </c>
      <c r="C61" s="11">
        <v>2512.6</v>
      </c>
      <c r="D61" s="11">
        <v>2512.6</v>
      </c>
      <c r="E61" s="11">
        <v>5172.2</v>
      </c>
      <c r="F61" s="12"/>
      <c r="G61" s="12"/>
      <c r="H61" s="12"/>
      <c r="I61" s="10">
        <f t="shared" si="7"/>
        <v>2512.6</v>
      </c>
      <c r="J61" s="10">
        <f t="shared" si="7"/>
        <v>2512.6</v>
      </c>
      <c r="K61" s="10">
        <f t="shared" si="7"/>
        <v>5172.2</v>
      </c>
    </row>
    <row r="62" spans="1:11" ht="55.5" customHeight="1">
      <c r="A62" s="23">
        <v>41055000</v>
      </c>
      <c r="B62" s="38" t="s">
        <v>34</v>
      </c>
      <c r="C62" s="11"/>
      <c r="D62" s="11"/>
      <c r="E62" s="11">
        <v>2076.7</v>
      </c>
      <c r="F62" s="12"/>
      <c r="G62" s="12"/>
      <c r="H62" s="12"/>
      <c r="I62" s="10">
        <f t="shared" si="1"/>
        <v>0</v>
      </c>
      <c r="J62" s="10">
        <f t="shared" si="2"/>
        <v>0</v>
      </c>
      <c r="K62" s="10">
        <f t="shared" si="3"/>
        <v>2076.7</v>
      </c>
    </row>
    <row r="63" spans="1:11" ht="102" customHeight="1">
      <c r="A63" s="23">
        <v>41055200</v>
      </c>
      <c r="B63" s="38" t="s">
        <v>129</v>
      </c>
      <c r="C63" s="11"/>
      <c r="D63" s="11"/>
      <c r="E63" s="11">
        <v>951</v>
      </c>
      <c r="F63" s="12"/>
      <c r="G63" s="12"/>
      <c r="H63" s="12"/>
      <c r="I63" s="10"/>
      <c r="J63" s="10"/>
      <c r="K63" s="10">
        <f t="shared" si="3"/>
        <v>951</v>
      </c>
    </row>
    <row r="64" spans="1:11" ht="27.75" customHeight="1">
      <c r="A64" s="22"/>
      <c r="B64" s="35" t="s">
        <v>11</v>
      </c>
      <c r="C64" s="39">
        <f aca="true" t="shared" si="8" ref="C64:H64">C33+C34</f>
        <v>3312.6</v>
      </c>
      <c r="D64" s="39">
        <f t="shared" si="8"/>
        <v>3243.8999999999996</v>
      </c>
      <c r="E64" s="39">
        <f t="shared" si="8"/>
        <v>155936.80000000002</v>
      </c>
      <c r="F64" s="39">
        <f t="shared" si="8"/>
        <v>0</v>
      </c>
      <c r="G64" s="39">
        <f t="shared" si="8"/>
        <v>865.4</v>
      </c>
      <c r="H64" s="39">
        <f t="shared" si="8"/>
        <v>3694.1000000000004</v>
      </c>
      <c r="I64" s="10">
        <f t="shared" si="1"/>
        <v>3312.6</v>
      </c>
      <c r="J64" s="10">
        <f t="shared" si="2"/>
        <v>4109.299999999999</v>
      </c>
      <c r="K64" s="10">
        <f t="shared" si="3"/>
        <v>159630.90000000002</v>
      </c>
    </row>
    <row r="65" spans="9:11" ht="15" customHeight="1">
      <c r="I65" s="18"/>
      <c r="J65" s="18"/>
      <c r="K65" s="18"/>
    </row>
    <row r="66" spans="3:11" ht="12.75">
      <c r="C66" s="18"/>
      <c r="D66" s="18"/>
      <c r="E66" s="18"/>
      <c r="I66" s="18"/>
      <c r="J66" s="18"/>
      <c r="K66" s="18"/>
    </row>
    <row r="68" spans="3:4" ht="12.75">
      <c r="C68" s="18"/>
      <c r="D68" s="18"/>
    </row>
    <row r="69" spans="9:11" ht="12.75">
      <c r="I69" s="18"/>
      <c r="J69" s="18"/>
      <c r="K69" s="18"/>
    </row>
    <row r="70" ht="12.75">
      <c r="B70" s="16"/>
    </row>
    <row r="73" ht="12.75">
      <c r="I73" s="18"/>
    </row>
  </sheetData>
  <sheetProtection/>
  <mergeCells count="10">
    <mergeCell ref="A9:K9"/>
    <mergeCell ref="A11:K11"/>
    <mergeCell ref="B8:E8"/>
    <mergeCell ref="B7:J7"/>
    <mergeCell ref="A10:K10"/>
    <mergeCell ref="I14:K14"/>
    <mergeCell ref="A14:A15"/>
    <mergeCell ref="B14:B15"/>
    <mergeCell ref="F14:H14"/>
    <mergeCell ref="C14:E14"/>
  </mergeCells>
  <printOptions/>
  <pageMargins left="0.22" right="0.15748031496062992" top="0.2755905511811024" bottom="0.5118110236220472" header="0.2362204724409449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3"/>
  <sheetViews>
    <sheetView view="pageBreakPreview" zoomScale="75" zoomScaleNormal="75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3" sqref="O3"/>
    </sheetView>
  </sheetViews>
  <sheetFormatPr defaultColWidth="9.00390625" defaultRowHeight="12.75"/>
  <cols>
    <col min="1" max="1" width="5.50390625" style="0" customWidth="1"/>
    <col min="2" max="2" width="32.00390625" style="0" bestFit="1" customWidth="1"/>
    <col min="3" max="3" width="15.375" style="0" customWidth="1"/>
    <col min="4" max="4" width="12.50390625" style="0" customWidth="1"/>
    <col min="5" max="5" width="9.875" style="0" customWidth="1"/>
    <col min="6" max="6" width="10.875" style="0" customWidth="1"/>
    <col min="7" max="7" width="10.50390625" style="0" customWidth="1"/>
    <col min="9" max="9" width="10.50390625" style="0" customWidth="1"/>
    <col min="10" max="10" width="11.125" style="0" hidden="1" customWidth="1"/>
    <col min="11" max="11" width="14.375" style="0" customWidth="1"/>
    <col min="12" max="12" width="12.625" style="0" customWidth="1"/>
    <col min="13" max="13" width="8.125" style="0" customWidth="1"/>
    <col min="14" max="14" width="7.125" style="0" customWidth="1"/>
    <col min="15" max="15" width="8.375" style="0" customWidth="1"/>
    <col min="16" max="16" width="10.875" style="0" customWidth="1"/>
    <col min="17" max="17" width="11.50390625" style="0" hidden="1" customWidth="1"/>
    <col min="18" max="18" width="10.625" style="0" customWidth="1"/>
    <col min="19" max="19" width="15.00390625" style="0" customWidth="1"/>
    <col min="20" max="20" width="11.625" style="0" customWidth="1"/>
    <col min="21" max="21" width="11.125" style="0" customWidth="1"/>
    <col min="22" max="22" width="11.125" style="0" hidden="1" customWidth="1"/>
    <col min="23" max="23" width="0" style="0" hidden="1" customWidth="1"/>
  </cols>
  <sheetData>
    <row r="1" spans="15:23" ht="15">
      <c r="O1" s="43"/>
      <c r="P1" s="80"/>
      <c r="Q1" s="80"/>
      <c r="R1" s="80"/>
      <c r="S1" s="80"/>
      <c r="T1" s="80"/>
      <c r="U1" s="80"/>
      <c r="V1" s="80"/>
      <c r="W1" s="80"/>
    </row>
    <row r="2" spans="1:23" ht="36.75" customHeight="1">
      <c r="A2" s="78" t="s">
        <v>52</v>
      </c>
      <c r="B2" s="82" t="s">
        <v>53</v>
      </c>
      <c r="C2" s="83" t="s">
        <v>54</v>
      </c>
      <c r="D2" s="83"/>
      <c r="E2" s="83"/>
      <c r="F2" s="83"/>
      <c r="G2" s="83"/>
      <c r="H2" s="83"/>
      <c r="I2" s="83"/>
      <c r="J2" s="44"/>
      <c r="K2" s="88" t="s">
        <v>55</v>
      </c>
      <c r="L2" s="89"/>
      <c r="M2" s="89"/>
      <c r="N2" s="89"/>
      <c r="O2" s="89"/>
      <c r="P2" s="89"/>
      <c r="Q2" s="89"/>
      <c r="R2" s="90"/>
      <c r="S2" s="85" t="s">
        <v>14</v>
      </c>
      <c r="T2" s="86"/>
      <c r="U2" s="87"/>
      <c r="V2" s="45" t="s">
        <v>56</v>
      </c>
      <c r="W2" s="45"/>
    </row>
    <row r="3" spans="1:23" ht="207.75" customHeight="1">
      <c r="A3" s="79"/>
      <c r="B3" s="82"/>
      <c r="C3" s="46" t="s">
        <v>47</v>
      </c>
      <c r="D3" s="46" t="s">
        <v>131</v>
      </c>
      <c r="E3" s="46" t="s">
        <v>57</v>
      </c>
      <c r="F3" s="46" t="s">
        <v>58</v>
      </c>
      <c r="G3" s="46" t="s">
        <v>59</v>
      </c>
      <c r="H3" s="46" t="s">
        <v>60</v>
      </c>
      <c r="I3" s="46" t="s">
        <v>132</v>
      </c>
      <c r="J3" s="47" t="s">
        <v>56</v>
      </c>
      <c r="K3" s="46" t="s">
        <v>47</v>
      </c>
      <c r="L3" s="46" t="s">
        <v>131</v>
      </c>
      <c r="M3" s="46" t="s">
        <v>57</v>
      </c>
      <c r="N3" s="46" t="s">
        <v>58</v>
      </c>
      <c r="O3" s="46" t="s">
        <v>61</v>
      </c>
      <c r="P3" s="48" t="s">
        <v>62</v>
      </c>
      <c r="Q3" s="48" t="s">
        <v>56</v>
      </c>
      <c r="R3" s="46" t="s">
        <v>132</v>
      </c>
      <c r="S3" s="45" t="s">
        <v>63</v>
      </c>
      <c r="T3" s="45" t="s">
        <v>131</v>
      </c>
      <c r="U3" s="45" t="s">
        <v>132</v>
      </c>
      <c r="V3" s="45"/>
      <c r="W3" s="49" t="s">
        <v>64</v>
      </c>
    </row>
    <row r="4" spans="1:23" ht="30.75" customHeight="1">
      <c r="A4" s="50" t="s">
        <v>65</v>
      </c>
      <c r="B4" s="51" t="s">
        <v>66</v>
      </c>
      <c r="C4" s="52">
        <v>6314.5</v>
      </c>
      <c r="D4" s="52">
        <v>6265.8</v>
      </c>
      <c r="E4" s="52">
        <v>6265.8</v>
      </c>
      <c r="F4" s="52">
        <v>2463.6</v>
      </c>
      <c r="G4" s="52">
        <v>211.6</v>
      </c>
      <c r="H4" s="52"/>
      <c r="I4" s="52">
        <v>6546</v>
      </c>
      <c r="J4" s="53"/>
      <c r="K4" s="52"/>
      <c r="L4" s="52">
        <v>24.1</v>
      </c>
      <c r="M4" s="52">
        <v>24.1</v>
      </c>
      <c r="N4" s="52"/>
      <c r="O4" s="52">
        <v>24.1</v>
      </c>
      <c r="P4" s="52"/>
      <c r="Q4" s="52"/>
      <c r="R4" s="52">
        <v>24.5</v>
      </c>
      <c r="S4" s="54">
        <f>C4+K4</f>
        <v>6314.5</v>
      </c>
      <c r="T4" s="54">
        <f>D4+L4</f>
        <v>6289.900000000001</v>
      </c>
      <c r="U4" s="55">
        <f>I4+R4</f>
        <v>6570.5</v>
      </c>
      <c r="V4" s="55">
        <f aca="true" t="shared" si="0" ref="V4:V17">Q4+J4</f>
        <v>0</v>
      </c>
      <c r="W4" s="55">
        <f>T4/U4*100</f>
        <v>95.72939654516401</v>
      </c>
    </row>
    <row r="5" spans="1:23" ht="27.75" customHeight="1">
      <c r="A5" s="50" t="s">
        <v>67</v>
      </c>
      <c r="B5" s="51" t="s">
        <v>68</v>
      </c>
      <c r="C5" s="52">
        <v>3567.1</v>
      </c>
      <c r="D5" s="52">
        <v>3567.1</v>
      </c>
      <c r="E5" s="52">
        <v>3567.1</v>
      </c>
      <c r="F5" s="52"/>
      <c r="G5" s="52"/>
      <c r="H5" s="52"/>
      <c r="I5" s="52">
        <v>88253.4</v>
      </c>
      <c r="J5" s="53"/>
      <c r="K5" s="52"/>
      <c r="L5" s="52"/>
      <c r="M5" s="52"/>
      <c r="N5" s="52"/>
      <c r="O5" s="52"/>
      <c r="P5" s="52"/>
      <c r="Q5" s="52"/>
      <c r="R5" s="52">
        <v>1863.3</v>
      </c>
      <c r="S5" s="54">
        <f aca="true" t="shared" si="1" ref="S5:S38">C5+K5</f>
        <v>3567.1</v>
      </c>
      <c r="T5" s="54">
        <f aca="true" t="shared" si="2" ref="T5:T38">D5+L5</f>
        <v>3567.1</v>
      </c>
      <c r="U5" s="55">
        <f aca="true" t="shared" si="3" ref="U5:U38">I5+R5</f>
        <v>90116.7</v>
      </c>
      <c r="V5" s="56">
        <f t="shared" si="0"/>
        <v>0</v>
      </c>
      <c r="W5" s="55">
        <f aca="true" t="shared" si="4" ref="W5:W38">T5/U5*100</f>
        <v>3.9583118334337586</v>
      </c>
    </row>
    <row r="6" spans="1:23" ht="30.75" customHeight="1">
      <c r="A6" s="50" t="s">
        <v>69</v>
      </c>
      <c r="B6" s="51" t="s">
        <v>70</v>
      </c>
      <c r="C6" s="52"/>
      <c r="D6" s="52"/>
      <c r="E6" s="52"/>
      <c r="F6" s="52"/>
      <c r="G6" s="52"/>
      <c r="H6" s="52"/>
      <c r="I6" s="52">
        <v>23956.6</v>
      </c>
      <c r="J6" s="53"/>
      <c r="K6" s="52"/>
      <c r="L6" s="52"/>
      <c r="M6" s="52"/>
      <c r="N6" s="52"/>
      <c r="O6" s="52"/>
      <c r="P6" s="52"/>
      <c r="Q6" s="52"/>
      <c r="R6" s="52">
        <v>2529.3</v>
      </c>
      <c r="S6" s="54">
        <f t="shared" si="1"/>
        <v>0</v>
      </c>
      <c r="T6" s="54">
        <f t="shared" si="2"/>
        <v>0</v>
      </c>
      <c r="U6" s="55">
        <f t="shared" si="3"/>
        <v>26485.899999999998</v>
      </c>
      <c r="V6" s="56">
        <f t="shared" si="0"/>
        <v>0</v>
      </c>
      <c r="W6" s="55">
        <f t="shared" si="4"/>
        <v>0</v>
      </c>
    </row>
    <row r="7" spans="1:23" ht="30.75">
      <c r="A7" s="50" t="s">
        <v>71</v>
      </c>
      <c r="B7" s="51" t="s">
        <v>72</v>
      </c>
      <c r="C7" s="52">
        <v>2837.2</v>
      </c>
      <c r="D7" s="52">
        <v>2837.2</v>
      </c>
      <c r="E7" s="52">
        <v>2837.2</v>
      </c>
      <c r="F7" s="52"/>
      <c r="G7" s="52"/>
      <c r="H7" s="52"/>
      <c r="I7" s="52">
        <v>10928.4</v>
      </c>
      <c r="J7" s="53"/>
      <c r="K7" s="52"/>
      <c r="L7" s="52">
        <v>2.6</v>
      </c>
      <c r="M7" s="52">
        <v>2.6</v>
      </c>
      <c r="N7" s="52"/>
      <c r="O7" s="52"/>
      <c r="P7" s="52"/>
      <c r="Q7" s="52"/>
      <c r="R7" s="52">
        <v>743.9</v>
      </c>
      <c r="S7" s="54">
        <f t="shared" si="1"/>
        <v>2837.2</v>
      </c>
      <c r="T7" s="54">
        <f t="shared" si="2"/>
        <v>2839.7999999999997</v>
      </c>
      <c r="U7" s="55">
        <f t="shared" si="3"/>
        <v>11672.3</v>
      </c>
      <c r="V7" s="56">
        <f t="shared" si="0"/>
        <v>0</v>
      </c>
      <c r="W7" s="55">
        <f t="shared" si="4"/>
        <v>24.329395234872305</v>
      </c>
    </row>
    <row r="8" spans="1:23" ht="24.75" customHeight="1">
      <c r="A8" s="50" t="s">
        <v>73</v>
      </c>
      <c r="B8" s="51" t="s">
        <v>74</v>
      </c>
      <c r="C8" s="52">
        <v>1067.1</v>
      </c>
      <c r="D8" s="52">
        <v>1067.1</v>
      </c>
      <c r="E8" s="52">
        <v>1067.1</v>
      </c>
      <c r="F8" s="52"/>
      <c r="G8" s="52"/>
      <c r="H8" s="52"/>
      <c r="I8" s="52">
        <v>7410.8</v>
      </c>
      <c r="J8" s="53"/>
      <c r="K8" s="52"/>
      <c r="L8" s="52"/>
      <c r="M8" s="52"/>
      <c r="N8" s="52"/>
      <c r="O8" s="52"/>
      <c r="P8" s="52"/>
      <c r="Q8" s="52"/>
      <c r="R8" s="52">
        <v>127.2</v>
      </c>
      <c r="S8" s="54">
        <f t="shared" si="1"/>
        <v>1067.1</v>
      </c>
      <c r="T8" s="54">
        <f t="shared" si="2"/>
        <v>1067.1</v>
      </c>
      <c r="U8" s="55">
        <f t="shared" si="3"/>
        <v>7538</v>
      </c>
      <c r="V8" s="56">
        <f t="shared" si="0"/>
        <v>0</v>
      </c>
      <c r="W8" s="55">
        <f t="shared" si="4"/>
        <v>14.156274873971874</v>
      </c>
    </row>
    <row r="9" spans="1:23" ht="23.25" customHeight="1">
      <c r="A9" s="50" t="s">
        <v>75</v>
      </c>
      <c r="B9" s="51" t="s">
        <v>76</v>
      </c>
      <c r="C9" s="52">
        <v>79.6</v>
      </c>
      <c r="D9" s="52">
        <v>79.6</v>
      </c>
      <c r="E9" s="52">
        <v>79.6</v>
      </c>
      <c r="F9" s="52"/>
      <c r="G9" s="52"/>
      <c r="H9" s="52"/>
      <c r="I9" s="52">
        <v>1773.7</v>
      </c>
      <c r="J9" s="53"/>
      <c r="K9" s="52"/>
      <c r="L9" s="52"/>
      <c r="M9" s="52"/>
      <c r="N9" s="52"/>
      <c r="O9" s="52"/>
      <c r="P9" s="52"/>
      <c r="Q9" s="52"/>
      <c r="R9" s="52">
        <v>14</v>
      </c>
      <c r="S9" s="54">
        <f t="shared" si="1"/>
        <v>79.6</v>
      </c>
      <c r="T9" s="54">
        <f t="shared" si="2"/>
        <v>79.6</v>
      </c>
      <c r="U9" s="55">
        <f t="shared" si="3"/>
        <v>1787.7</v>
      </c>
      <c r="V9" s="56">
        <f t="shared" si="0"/>
        <v>0</v>
      </c>
      <c r="W9" s="55">
        <f t="shared" si="4"/>
        <v>4.452648654695977</v>
      </c>
    </row>
    <row r="10" spans="1:23" ht="30" customHeight="1">
      <c r="A10" s="50" t="s">
        <v>77</v>
      </c>
      <c r="B10" s="51" t="s">
        <v>78</v>
      </c>
      <c r="C10" s="52"/>
      <c r="D10" s="52"/>
      <c r="E10" s="52"/>
      <c r="F10" s="52"/>
      <c r="G10" s="52"/>
      <c r="H10" s="52"/>
      <c r="I10" s="52"/>
      <c r="J10" s="53"/>
      <c r="K10" s="52"/>
      <c r="L10" s="52"/>
      <c r="M10" s="52"/>
      <c r="N10" s="52"/>
      <c r="O10" s="52"/>
      <c r="P10" s="52"/>
      <c r="Q10" s="52"/>
      <c r="R10" s="52">
        <v>357.6</v>
      </c>
      <c r="S10" s="54">
        <f t="shared" si="1"/>
        <v>0</v>
      </c>
      <c r="T10" s="54">
        <f t="shared" si="2"/>
        <v>0</v>
      </c>
      <c r="U10" s="55">
        <f t="shared" si="3"/>
        <v>357.6</v>
      </c>
      <c r="V10" s="56"/>
      <c r="W10" s="55">
        <f t="shared" si="4"/>
        <v>0</v>
      </c>
    </row>
    <row r="11" spans="1:23" ht="23.25" customHeight="1">
      <c r="A11" s="50" t="s">
        <v>79</v>
      </c>
      <c r="B11" s="51" t="s">
        <v>80</v>
      </c>
      <c r="C11" s="52"/>
      <c r="D11" s="52"/>
      <c r="E11" s="52"/>
      <c r="F11" s="52"/>
      <c r="G11" s="52"/>
      <c r="H11" s="52"/>
      <c r="I11" s="52">
        <v>20</v>
      </c>
      <c r="J11" s="53"/>
      <c r="K11" s="52"/>
      <c r="L11" s="52"/>
      <c r="M11" s="52"/>
      <c r="N11" s="52"/>
      <c r="O11" s="52"/>
      <c r="P11" s="52"/>
      <c r="Q11" s="52"/>
      <c r="R11" s="52"/>
      <c r="S11" s="54">
        <f t="shared" si="1"/>
        <v>0</v>
      </c>
      <c r="T11" s="54">
        <f t="shared" si="2"/>
        <v>0</v>
      </c>
      <c r="U11" s="55">
        <f t="shared" si="3"/>
        <v>20</v>
      </c>
      <c r="V11" s="56"/>
      <c r="W11" s="55">
        <f t="shared" si="4"/>
        <v>0</v>
      </c>
    </row>
    <row r="12" spans="1:23" ht="39" customHeight="1">
      <c r="A12" s="50" t="s">
        <v>81</v>
      </c>
      <c r="B12" s="51" t="s">
        <v>82</v>
      </c>
      <c r="C12" s="52">
        <v>86.1</v>
      </c>
      <c r="D12" s="52">
        <v>86.1</v>
      </c>
      <c r="E12" s="52">
        <v>86.1</v>
      </c>
      <c r="F12" s="52"/>
      <c r="G12" s="52"/>
      <c r="H12" s="52"/>
      <c r="I12" s="52">
        <v>43.9</v>
      </c>
      <c r="J12" s="53"/>
      <c r="K12" s="52"/>
      <c r="L12" s="52"/>
      <c r="M12" s="52"/>
      <c r="N12" s="52"/>
      <c r="O12" s="52"/>
      <c r="P12" s="52"/>
      <c r="Q12" s="52"/>
      <c r="R12" s="52"/>
      <c r="S12" s="54">
        <f t="shared" si="1"/>
        <v>86.1</v>
      </c>
      <c r="T12" s="54">
        <f t="shared" si="2"/>
        <v>86.1</v>
      </c>
      <c r="U12" s="55">
        <f t="shared" si="3"/>
        <v>43.9</v>
      </c>
      <c r="V12" s="56"/>
      <c r="W12" s="55">
        <f t="shared" si="4"/>
        <v>196.127562642369</v>
      </c>
    </row>
    <row r="13" spans="1:23" ht="64.5" customHeight="1">
      <c r="A13" s="50" t="s">
        <v>83</v>
      </c>
      <c r="B13" s="51" t="s">
        <v>84</v>
      </c>
      <c r="C13" s="52"/>
      <c r="D13" s="52"/>
      <c r="E13" s="52" t="s">
        <v>85</v>
      </c>
      <c r="F13" s="52"/>
      <c r="G13" s="52"/>
      <c r="H13" s="52"/>
      <c r="I13" s="52">
        <v>43.9</v>
      </c>
      <c r="J13" s="53"/>
      <c r="K13" s="52"/>
      <c r="L13" s="52"/>
      <c r="M13" s="52"/>
      <c r="N13" s="52"/>
      <c r="O13" s="52"/>
      <c r="P13" s="52"/>
      <c r="Q13" s="52"/>
      <c r="R13" s="52"/>
      <c r="S13" s="54">
        <f t="shared" si="1"/>
        <v>0</v>
      </c>
      <c r="T13" s="54">
        <f t="shared" si="2"/>
        <v>0</v>
      </c>
      <c r="U13" s="55">
        <f t="shared" si="3"/>
        <v>43.9</v>
      </c>
      <c r="V13" s="56">
        <f t="shared" si="0"/>
        <v>0</v>
      </c>
      <c r="W13" s="55">
        <f t="shared" si="4"/>
        <v>0</v>
      </c>
    </row>
    <row r="14" spans="1:23" ht="15" hidden="1">
      <c r="A14" s="50" t="s">
        <v>86</v>
      </c>
      <c r="B14" s="51" t="s">
        <v>87</v>
      </c>
      <c r="C14" s="52"/>
      <c r="D14" s="52"/>
      <c r="E14" s="52"/>
      <c r="F14" s="52"/>
      <c r="G14" s="52"/>
      <c r="H14" s="52"/>
      <c r="I14" s="52"/>
      <c r="J14" s="53"/>
      <c r="K14" s="52"/>
      <c r="L14" s="52"/>
      <c r="M14" s="52"/>
      <c r="N14" s="52"/>
      <c r="O14" s="52"/>
      <c r="P14" s="52"/>
      <c r="Q14" s="52"/>
      <c r="R14" s="52"/>
      <c r="S14" s="54">
        <f t="shared" si="1"/>
        <v>0</v>
      </c>
      <c r="T14" s="54">
        <f t="shared" si="2"/>
        <v>0</v>
      </c>
      <c r="U14" s="55">
        <f t="shared" si="3"/>
        <v>0</v>
      </c>
      <c r="V14" s="56">
        <f t="shared" si="0"/>
        <v>0</v>
      </c>
      <c r="W14" s="55" t="e">
        <f t="shared" si="4"/>
        <v>#DIV/0!</v>
      </c>
    </row>
    <row r="15" spans="1:23" ht="30.75" hidden="1">
      <c r="A15" s="50" t="s">
        <v>88</v>
      </c>
      <c r="B15" s="51" t="s">
        <v>89</v>
      </c>
      <c r="C15" s="52"/>
      <c r="D15" s="52"/>
      <c r="E15" s="52"/>
      <c r="F15" s="52"/>
      <c r="G15" s="52"/>
      <c r="H15" s="52"/>
      <c r="I15" s="52"/>
      <c r="J15" s="53"/>
      <c r="K15" s="52"/>
      <c r="L15" s="52"/>
      <c r="M15" s="52"/>
      <c r="N15" s="52"/>
      <c r="O15" s="52"/>
      <c r="P15" s="52"/>
      <c r="Q15" s="52"/>
      <c r="R15" s="52"/>
      <c r="S15" s="54"/>
      <c r="T15" s="54"/>
      <c r="U15" s="55"/>
      <c r="V15" s="56"/>
      <c r="W15" s="55"/>
    </row>
    <row r="16" spans="1:23" ht="27.75" customHeight="1" hidden="1">
      <c r="A16" s="50" t="s">
        <v>90</v>
      </c>
      <c r="B16" s="51" t="s">
        <v>91</v>
      </c>
      <c r="C16" s="52"/>
      <c r="D16" s="52"/>
      <c r="E16" s="52"/>
      <c r="F16" s="52"/>
      <c r="G16" s="52"/>
      <c r="H16" s="52"/>
      <c r="I16" s="52"/>
      <c r="J16" s="53"/>
      <c r="K16" s="52"/>
      <c r="L16" s="52"/>
      <c r="M16" s="52"/>
      <c r="N16" s="52"/>
      <c r="O16" s="52"/>
      <c r="P16" s="52"/>
      <c r="Q16" s="52"/>
      <c r="R16" s="52"/>
      <c r="S16" s="54">
        <f t="shared" si="1"/>
        <v>0</v>
      </c>
      <c r="T16" s="54">
        <f t="shared" si="2"/>
        <v>0</v>
      </c>
      <c r="U16" s="55">
        <f t="shared" si="3"/>
        <v>0</v>
      </c>
      <c r="V16" s="56">
        <f t="shared" si="0"/>
        <v>0</v>
      </c>
      <c r="W16" s="55" t="e">
        <f t="shared" si="4"/>
        <v>#DIV/0!</v>
      </c>
    </row>
    <row r="17" spans="1:23" ht="24.75" customHeight="1" hidden="1">
      <c r="A17" s="50" t="s">
        <v>92</v>
      </c>
      <c r="B17" s="51" t="s">
        <v>93</v>
      </c>
      <c r="C17" s="52"/>
      <c r="D17" s="52"/>
      <c r="E17" s="52"/>
      <c r="F17" s="52"/>
      <c r="G17" s="52"/>
      <c r="H17" s="52"/>
      <c r="I17" s="52"/>
      <c r="J17" s="53"/>
      <c r="K17" s="52"/>
      <c r="L17" s="52"/>
      <c r="M17" s="52"/>
      <c r="N17" s="52"/>
      <c r="O17" s="52"/>
      <c r="P17" s="52"/>
      <c r="Q17" s="52"/>
      <c r="R17" s="52"/>
      <c r="S17" s="54">
        <f t="shared" si="1"/>
        <v>0</v>
      </c>
      <c r="T17" s="54">
        <f t="shared" si="2"/>
        <v>0</v>
      </c>
      <c r="U17" s="55">
        <f t="shared" si="3"/>
        <v>0</v>
      </c>
      <c r="V17" s="56">
        <f t="shared" si="0"/>
        <v>0</v>
      </c>
      <c r="W17" s="55">
        <v>0</v>
      </c>
    </row>
    <row r="18" spans="1:23" ht="21.75" customHeight="1">
      <c r="A18" s="50"/>
      <c r="B18" s="57" t="s">
        <v>94</v>
      </c>
      <c r="C18" s="54">
        <f>C4+C5+C6+C7+C8+C9+C10+C11+C12+C17</f>
        <v>13951.6</v>
      </c>
      <c r="D18" s="54">
        <f aca="true" t="shared" si="5" ref="D18:R18">D4+D5+D6+D7+D8+D9+D10+D11+D12</f>
        <v>13902.9</v>
      </c>
      <c r="E18" s="54">
        <f t="shared" si="5"/>
        <v>13902.9</v>
      </c>
      <c r="F18" s="54">
        <f t="shared" si="5"/>
        <v>2463.6</v>
      </c>
      <c r="G18" s="54">
        <f t="shared" si="5"/>
        <v>211.6</v>
      </c>
      <c r="H18" s="54">
        <f t="shared" si="5"/>
        <v>0</v>
      </c>
      <c r="I18" s="54">
        <f t="shared" si="5"/>
        <v>138932.8</v>
      </c>
      <c r="J18" s="54">
        <f t="shared" si="5"/>
        <v>0</v>
      </c>
      <c r="K18" s="54">
        <f t="shared" si="5"/>
        <v>0</v>
      </c>
      <c r="L18" s="54">
        <f t="shared" si="5"/>
        <v>26.700000000000003</v>
      </c>
      <c r="M18" s="54">
        <f t="shared" si="5"/>
        <v>26.700000000000003</v>
      </c>
      <c r="N18" s="54">
        <f t="shared" si="5"/>
        <v>0</v>
      </c>
      <c r="O18" s="54">
        <f t="shared" si="5"/>
        <v>24.1</v>
      </c>
      <c r="P18" s="54">
        <f t="shared" si="5"/>
        <v>0</v>
      </c>
      <c r="Q18" s="54">
        <f t="shared" si="5"/>
        <v>0</v>
      </c>
      <c r="R18" s="54">
        <f t="shared" si="5"/>
        <v>5659.8</v>
      </c>
      <c r="S18" s="54">
        <f t="shared" si="1"/>
        <v>13951.6</v>
      </c>
      <c r="T18" s="54">
        <f t="shared" si="2"/>
        <v>13929.6</v>
      </c>
      <c r="U18" s="55">
        <f t="shared" si="3"/>
        <v>144592.59999999998</v>
      </c>
      <c r="V18" s="58">
        <f>SUM(V4:V17)</f>
        <v>0</v>
      </c>
      <c r="W18" s="55">
        <f t="shared" si="4"/>
        <v>9.633688031061066</v>
      </c>
    </row>
    <row r="19" spans="1:23" ht="46.5" hidden="1">
      <c r="A19" s="50" t="s">
        <v>95</v>
      </c>
      <c r="B19" s="51" t="s">
        <v>96</v>
      </c>
      <c r="C19" s="52"/>
      <c r="D19" s="52"/>
      <c r="E19" s="52"/>
      <c r="F19" s="52" t="s">
        <v>97</v>
      </c>
      <c r="G19" s="52" t="s">
        <v>97</v>
      </c>
      <c r="H19" s="52"/>
      <c r="I19" s="52" t="s">
        <v>97</v>
      </c>
      <c r="J19" s="53"/>
      <c r="K19" s="52" t="s">
        <v>97</v>
      </c>
      <c r="L19" s="52">
        <f>-L21</f>
        <v>0</v>
      </c>
      <c r="M19" s="52" t="s">
        <v>97</v>
      </c>
      <c r="N19" s="52" t="s">
        <v>97</v>
      </c>
      <c r="O19" s="52" t="s">
        <v>97</v>
      </c>
      <c r="P19" s="52" t="s">
        <v>97</v>
      </c>
      <c r="Q19" s="52"/>
      <c r="R19" s="52"/>
      <c r="S19" s="54" t="e">
        <f t="shared" si="1"/>
        <v>#VALUE!</v>
      </c>
      <c r="T19" s="54">
        <f t="shared" si="2"/>
        <v>0</v>
      </c>
      <c r="U19" s="55" t="e">
        <f t="shared" si="3"/>
        <v>#VALUE!</v>
      </c>
      <c r="V19" s="56">
        <f aca="true" t="shared" si="6" ref="V19:V25">Q19+J19</f>
        <v>0</v>
      </c>
      <c r="W19" s="55" t="e">
        <f t="shared" si="4"/>
        <v>#VALUE!</v>
      </c>
    </row>
    <row r="20" spans="1:23" ht="78" hidden="1">
      <c r="A20" s="50" t="s">
        <v>98</v>
      </c>
      <c r="B20" s="51" t="s">
        <v>99</v>
      </c>
      <c r="C20" s="52"/>
      <c r="D20" s="52"/>
      <c r="E20" s="52"/>
      <c r="F20" s="52"/>
      <c r="G20" s="52"/>
      <c r="H20" s="52"/>
      <c r="I20" s="52"/>
      <c r="J20" s="53"/>
      <c r="K20" s="52"/>
      <c r="L20" s="52"/>
      <c r="M20" s="52"/>
      <c r="N20" s="52"/>
      <c r="O20" s="52"/>
      <c r="P20" s="52"/>
      <c r="Q20" s="52"/>
      <c r="R20" s="52"/>
      <c r="S20" s="54">
        <f t="shared" si="1"/>
        <v>0</v>
      </c>
      <c r="T20" s="54">
        <f t="shared" si="2"/>
        <v>0</v>
      </c>
      <c r="U20" s="55">
        <f t="shared" si="3"/>
        <v>0</v>
      </c>
      <c r="V20" s="56">
        <f t="shared" si="6"/>
        <v>0</v>
      </c>
      <c r="W20" s="55" t="e">
        <f t="shared" si="4"/>
        <v>#DIV/0!</v>
      </c>
    </row>
    <row r="21" spans="1:23" ht="78" hidden="1">
      <c r="A21" s="50" t="s">
        <v>100</v>
      </c>
      <c r="B21" s="51" t="s">
        <v>101</v>
      </c>
      <c r="C21" s="52"/>
      <c r="D21" s="52"/>
      <c r="E21" s="52"/>
      <c r="F21" s="52" t="s">
        <v>97</v>
      </c>
      <c r="G21" s="52" t="s">
        <v>97</v>
      </c>
      <c r="H21" s="52"/>
      <c r="I21" s="52" t="s">
        <v>97</v>
      </c>
      <c r="J21" s="53"/>
      <c r="K21" s="52" t="s">
        <v>97</v>
      </c>
      <c r="L21" s="52">
        <v>0</v>
      </c>
      <c r="M21" s="52" t="s">
        <v>97</v>
      </c>
      <c r="N21" s="52" t="s">
        <v>97</v>
      </c>
      <c r="O21" s="52" t="s">
        <v>97</v>
      </c>
      <c r="P21" s="52" t="s">
        <v>97</v>
      </c>
      <c r="Q21" s="52"/>
      <c r="R21" s="52"/>
      <c r="S21" s="54" t="e">
        <f t="shared" si="1"/>
        <v>#VALUE!</v>
      </c>
      <c r="T21" s="54">
        <f t="shared" si="2"/>
        <v>0</v>
      </c>
      <c r="U21" s="55" t="e">
        <f t="shared" si="3"/>
        <v>#VALUE!</v>
      </c>
      <c r="V21" s="56">
        <f t="shared" si="6"/>
        <v>0</v>
      </c>
      <c r="W21" s="55" t="e">
        <f t="shared" si="4"/>
        <v>#VALUE!</v>
      </c>
    </row>
    <row r="22" spans="1:23" ht="15" hidden="1">
      <c r="A22" s="50" t="s">
        <v>102</v>
      </c>
      <c r="B22" s="57" t="s">
        <v>103</v>
      </c>
      <c r="C22" s="52"/>
      <c r="D22" s="52"/>
      <c r="E22" s="52"/>
      <c r="F22" s="52" t="s">
        <v>97</v>
      </c>
      <c r="G22" s="52" t="s">
        <v>97</v>
      </c>
      <c r="H22" s="52"/>
      <c r="I22" s="52" t="s">
        <v>97</v>
      </c>
      <c r="J22" s="53"/>
      <c r="K22" s="52" t="s">
        <v>97</v>
      </c>
      <c r="L22" s="52">
        <v>0</v>
      </c>
      <c r="M22" s="52" t="s">
        <v>97</v>
      </c>
      <c r="N22" s="52" t="s">
        <v>97</v>
      </c>
      <c r="O22" s="52" t="s">
        <v>97</v>
      </c>
      <c r="P22" s="52" t="s">
        <v>97</v>
      </c>
      <c r="Q22" s="52"/>
      <c r="R22" s="52"/>
      <c r="S22" s="54" t="e">
        <f t="shared" si="1"/>
        <v>#VALUE!</v>
      </c>
      <c r="T22" s="54">
        <f t="shared" si="2"/>
        <v>0</v>
      </c>
      <c r="U22" s="55" t="e">
        <f t="shared" si="3"/>
        <v>#VALUE!</v>
      </c>
      <c r="V22" s="56">
        <f t="shared" si="6"/>
        <v>0</v>
      </c>
      <c r="W22" s="55" t="e">
        <f t="shared" si="4"/>
        <v>#VALUE!</v>
      </c>
    </row>
    <row r="23" spans="1:23" ht="21" customHeight="1" hidden="1">
      <c r="A23" s="50" t="s">
        <v>92</v>
      </c>
      <c r="B23" s="51" t="s">
        <v>93</v>
      </c>
      <c r="C23" s="52"/>
      <c r="D23" s="52"/>
      <c r="E23" s="52"/>
      <c r="F23" s="52"/>
      <c r="G23" s="52"/>
      <c r="H23" s="52"/>
      <c r="I23" s="52"/>
      <c r="J23" s="53"/>
      <c r="K23" s="52"/>
      <c r="L23" s="52"/>
      <c r="M23" s="52"/>
      <c r="N23" s="52"/>
      <c r="O23" s="52"/>
      <c r="P23" s="52"/>
      <c r="Q23" s="52"/>
      <c r="R23" s="52"/>
      <c r="S23" s="54">
        <f t="shared" si="1"/>
        <v>0</v>
      </c>
      <c r="T23" s="54">
        <f t="shared" si="2"/>
        <v>0</v>
      </c>
      <c r="U23" s="55">
        <f t="shared" si="3"/>
        <v>0</v>
      </c>
      <c r="V23" s="56">
        <f t="shared" si="6"/>
        <v>0</v>
      </c>
      <c r="W23" s="55" t="e">
        <f t="shared" si="4"/>
        <v>#DIV/0!</v>
      </c>
    </row>
    <row r="24" spans="1:23" ht="91.5" customHeight="1" hidden="1">
      <c r="A24" s="50" t="s">
        <v>104</v>
      </c>
      <c r="B24" s="59" t="s">
        <v>105</v>
      </c>
      <c r="C24" s="52"/>
      <c r="D24" s="52"/>
      <c r="E24" s="52"/>
      <c r="F24" s="52"/>
      <c r="G24" s="52"/>
      <c r="H24" s="52"/>
      <c r="I24" s="52"/>
      <c r="J24" s="53"/>
      <c r="K24" s="52" t="s">
        <v>97</v>
      </c>
      <c r="L24" s="52">
        <v>0</v>
      </c>
      <c r="M24" s="52" t="s">
        <v>97</v>
      </c>
      <c r="N24" s="52" t="s">
        <v>97</v>
      </c>
      <c r="O24" s="52" t="s">
        <v>97</v>
      </c>
      <c r="P24" s="52" t="s">
        <v>97</v>
      </c>
      <c r="Q24" s="52"/>
      <c r="R24" s="52"/>
      <c r="S24" s="54" t="e">
        <f t="shared" si="1"/>
        <v>#VALUE!</v>
      </c>
      <c r="T24" s="54">
        <f t="shared" si="2"/>
        <v>0</v>
      </c>
      <c r="U24" s="55">
        <f t="shared" si="3"/>
        <v>0</v>
      </c>
      <c r="V24" s="56">
        <f t="shared" si="6"/>
        <v>0</v>
      </c>
      <c r="W24" s="55" t="e">
        <f t="shared" si="4"/>
        <v>#DIV/0!</v>
      </c>
    </row>
    <row r="25" spans="1:23" ht="192" customHeight="1" hidden="1">
      <c r="A25" s="50" t="s">
        <v>106</v>
      </c>
      <c r="B25" s="51" t="s">
        <v>107</v>
      </c>
      <c r="C25" s="52"/>
      <c r="D25" s="52"/>
      <c r="E25" s="52"/>
      <c r="F25" s="52"/>
      <c r="G25" s="52"/>
      <c r="H25" s="52"/>
      <c r="I25" s="52"/>
      <c r="J25" s="53"/>
      <c r="K25" s="52"/>
      <c r="L25" s="60"/>
      <c r="M25" s="52"/>
      <c r="N25" s="52" t="s">
        <v>97</v>
      </c>
      <c r="O25" s="52" t="s">
        <v>97</v>
      </c>
      <c r="P25" s="52"/>
      <c r="Q25" s="52"/>
      <c r="R25" s="52"/>
      <c r="S25" s="54">
        <f t="shared" si="1"/>
        <v>0</v>
      </c>
      <c r="T25" s="54">
        <f t="shared" si="2"/>
        <v>0</v>
      </c>
      <c r="U25" s="55">
        <f t="shared" si="3"/>
        <v>0</v>
      </c>
      <c r="V25" s="56">
        <f t="shared" si="6"/>
        <v>0</v>
      </c>
      <c r="W25" s="55" t="e">
        <f t="shared" si="4"/>
        <v>#DIV/0!</v>
      </c>
    </row>
    <row r="26" spans="1:23" ht="43.5" customHeight="1" hidden="1">
      <c r="A26" s="50"/>
      <c r="B26" s="51"/>
      <c r="C26" s="52"/>
      <c r="D26" s="52"/>
      <c r="E26" s="52"/>
      <c r="F26" s="52"/>
      <c r="G26" s="52"/>
      <c r="H26" s="52"/>
      <c r="I26" s="52"/>
      <c r="J26" s="53"/>
      <c r="K26" s="52"/>
      <c r="L26" s="60"/>
      <c r="M26" s="52"/>
      <c r="N26" s="52"/>
      <c r="O26" s="52"/>
      <c r="P26" s="52"/>
      <c r="Q26" s="52"/>
      <c r="R26" s="52"/>
      <c r="S26" s="54">
        <f t="shared" si="1"/>
        <v>0</v>
      </c>
      <c r="T26" s="54">
        <f t="shared" si="2"/>
        <v>0</v>
      </c>
      <c r="U26" s="55">
        <f t="shared" si="3"/>
        <v>0</v>
      </c>
      <c r="V26" s="56"/>
      <c r="W26" s="55" t="e">
        <f t="shared" si="4"/>
        <v>#DIV/0!</v>
      </c>
    </row>
    <row r="27" spans="1:23" ht="49.5" customHeight="1" hidden="1">
      <c r="A27" s="50" t="s">
        <v>108</v>
      </c>
      <c r="B27" s="51" t="s">
        <v>109</v>
      </c>
      <c r="C27" s="52"/>
      <c r="D27" s="52"/>
      <c r="E27" s="52"/>
      <c r="F27" s="52"/>
      <c r="G27" s="52"/>
      <c r="H27" s="52"/>
      <c r="I27" s="52"/>
      <c r="J27" s="53"/>
      <c r="K27" s="52"/>
      <c r="L27" s="60"/>
      <c r="M27" s="52"/>
      <c r="N27" s="52"/>
      <c r="O27" s="52"/>
      <c r="P27" s="52"/>
      <c r="Q27" s="52"/>
      <c r="R27" s="52"/>
      <c r="S27" s="54">
        <f t="shared" si="1"/>
        <v>0</v>
      </c>
      <c r="T27" s="54">
        <f t="shared" si="2"/>
        <v>0</v>
      </c>
      <c r="U27" s="55">
        <f t="shared" si="3"/>
        <v>0</v>
      </c>
      <c r="V27" s="56"/>
      <c r="W27" s="55" t="e">
        <f t="shared" si="4"/>
        <v>#DIV/0!</v>
      </c>
    </row>
    <row r="28" spans="1:23" ht="128.25" customHeight="1" hidden="1">
      <c r="A28" s="50" t="s">
        <v>110</v>
      </c>
      <c r="B28" s="51" t="s">
        <v>111</v>
      </c>
      <c r="C28" s="52"/>
      <c r="D28" s="52"/>
      <c r="E28" s="52"/>
      <c r="F28" s="52"/>
      <c r="G28" s="52"/>
      <c r="H28" s="52"/>
      <c r="I28" s="52"/>
      <c r="J28" s="53"/>
      <c r="K28" s="52"/>
      <c r="L28" s="60"/>
      <c r="M28" s="52"/>
      <c r="N28" s="52"/>
      <c r="O28" s="52"/>
      <c r="P28" s="52"/>
      <c r="Q28" s="52"/>
      <c r="R28" s="52"/>
      <c r="S28" s="54">
        <f t="shared" si="1"/>
        <v>0</v>
      </c>
      <c r="T28" s="54">
        <f t="shared" si="2"/>
        <v>0</v>
      </c>
      <c r="U28" s="55">
        <f t="shared" si="3"/>
        <v>0</v>
      </c>
      <c r="V28" s="56"/>
      <c r="W28" s="55">
        <v>0</v>
      </c>
    </row>
    <row r="29" spans="1:23" ht="22.5" customHeight="1" hidden="1">
      <c r="A29" s="50" t="s">
        <v>112</v>
      </c>
      <c r="B29" s="51" t="s">
        <v>113</v>
      </c>
      <c r="C29" s="52"/>
      <c r="D29" s="52"/>
      <c r="E29" s="52"/>
      <c r="F29" s="52"/>
      <c r="G29" s="52"/>
      <c r="H29" s="52"/>
      <c r="I29" s="52"/>
      <c r="J29" s="53"/>
      <c r="K29" s="52"/>
      <c r="L29" s="60"/>
      <c r="M29" s="52"/>
      <c r="N29" s="52"/>
      <c r="O29" s="52"/>
      <c r="P29" s="52"/>
      <c r="Q29" s="52"/>
      <c r="R29" s="52"/>
      <c r="S29" s="54">
        <f t="shared" si="1"/>
        <v>0</v>
      </c>
      <c r="T29" s="54">
        <f t="shared" si="2"/>
        <v>0</v>
      </c>
      <c r="U29" s="55">
        <f t="shared" si="3"/>
        <v>0</v>
      </c>
      <c r="V29" s="56"/>
      <c r="W29" s="55" t="e">
        <f t="shared" si="4"/>
        <v>#DIV/0!</v>
      </c>
    </row>
    <row r="30" spans="1:23" ht="140.25" hidden="1">
      <c r="A30" s="50" t="s">
        <v>114</v>
      </c>
      <c r="B30" s="51" t="s">
        <v>115</v>
      </c>
      <c r="C30" s="52"/>
      <c r="D30" s="52"/>
      <c r="E30" s="52"/>
      <c r="F30" s="52"/>
      <c r="G30" s="52"/>
      <c r="H30" s="52"/>
      <c r="I30" s="52"/>
      <c r="J30" s="53"/>
      <c r="K30" s="52"/>
      <c r="L30" s="52"/>
      <c r="M30" s="52"/>
      <c r="N30" s="52"/>
      <c r="O30" s="52"/>
      <c r="P30" s="52"/>
      <c r="Q30" s="52"/>
      <c r="R30" s="52"/>
      <c r="S30" s="54">
        <f t="shared" si="1"/>
        <v>0</v>
      </c>
      <c r="T30" s="54">
        <f t="shared" si="2"/>
        <v>0</v>
      </c>
      <c r="U30" s="55">
        <f t="shared" si="3"/>
        <v>0</v>
      </c>
      <c r="V30" s="56">
        <f>Q30+J30</f>
        <v>0</v>
      </c>
      <c r="W30" s="55">
        <v>0</v>
      </c>
    </row>
    <row r="31" spans="1:23" ht="108.75" hidden="1">
      <c r="A31" s="50" t="s">
        <v>116</v>
      </c>
      <c r="B31" s="51" t="s">
        <v>117</v>
      </c>
      <c r="C31" s="52"/>
      <c r="D31" s="52"/>
      <c r="E31" s="52"/>
      <c r="F31" s="52"/>
      <c r="G31" s="52"/>
      <c r="H31" s="52"/>
      <c r="I31" s="52"/>
      <c r="J31" s="53"/>
      <c r="K31" s="52"/>
      <c r="L31" s="52"/>
      <c r="M31" s="52"/>
      <c r="N31" s="52"/>
      <c r="O31" s="52"/>
      <c r="P31" s="52"/>
      <c r="Q31" s="52"/>
      <c r="R31" s="52"/>
      <c r="S31" s="54"/>
      <c r="T31" s="54"/>
      <c r="U31" s="55"/>
      <c r="V31" s="56"/>
      <c r="W31" s="55"/>
    </row>
    <row r="32" spans="1:23" ht="62.25" hidden="1">
      <c r="A32" s="50" t="s">
        <v>118</v>
      </c>
      <c r="B32" s="51" t="s">
        <v>119</v>
      </c>
      <c r="C32" s="52"/>
      <c r="D32" s="52"/>
      <c r="E32" s="52"/>
      <c r="F32" s="52"/>
      <c r="G32" s="52"/>
      <c r="H32" s="52"/>
      <c r="I32" s="52"/>
      <c r="J32" s="53"/>
      <c r="K32" s="52"/>
      <c r="L32" s="52"/>
      <c r="M32" s="52"/>
      <c r="N32" s="52"/>
      <c r="O32" s="52"/>
      <c r="P32" s="52"/>
      <c r="Q32" s="52"/>
      <c r="R32" s="52"/>
      <c r="S32" s="54"/>
      <c r="T32" s="54"/>
      <c r="U32" s="55"/>
      <c r="V32" s="56"/>
      <c r="W32" s="55"/>
    </row>
    <row r="33" spans="1:23" ht="30.75">
      <c r="A33" s="50" t="s">
        <v>108</v>
      </c>
      <c r="B33" s="51" t="s">
        <v>109</v>
      </c>
      <c r="C33" s="52"/>
      <c r="D33" s="52"/>
      <c r="E33" s="52"/>
      <c r="F33" s="52"/>
      <c r="G33" s="52"/>
      <c r="H33" s="52"/>
      <c r="I33" s="52">
        <v>190</v>
      </c>
      <c r="J33" s="53"/>
      <c r="K33" s="52"/>
      <c r="L33" s="52"/>
      <c r="M33" s="52"/>
      <c r="N33" s="52"/>
      <c r="O33" s="52"/>
      <c r="P33" s="52"/>
      <c r="Q33" s="52"/>
      <c r="R33" s="52"/>
      <c r="S33" s="54"/>
      <c r="T33" s="54"/>
      <c r="U33" s="55"/>
      <c r="V33" s="56"/>
      <c r="W33" s="55"/>
    </row>
    <row r="34" spans="1:23" ht="140.25">
      <c r="A34" s="50" t="s">
        <v>114</v>
      </c>
      <c r="B34" s="51" t="s">
        <v>115</v>
      </c>
      <c r="C34" s="52"/>
      <c r="D34" s="52"/>
      <c r="E34" s="52"/>
      <c r="F34" s="52"/>
      <c r="G34" s="52"/>
      <c r="H34" s="52"/>
      <c r="I34" s="52">
        <v>101.6</v>
      </c>
      <c r="J34" s="53"/>
      <c r="K34" s="52"/>
      <c r="L34" s="52"/>
      <c r="M34" s="52"/>
      <c r="N34" s="52"/>
      <c r="O34" s="52"/>
      <c r="P34" s="52"/>
      <c r="Q34" s="52"/>
      <c r="R34" s="52"/>
      <c r="S34" s="54"/>
      <c r="T34" s="54"/>
      <c r="U34" s="55"/>
      <c r="V34" s="56"/>
      <c r="W34" s="55"/>
    </row>
    <row r="35" spans="1:23" ht="119.25" customHeight="1">
      <c r="A35" s="50">
        <v>9620</v>
      </c>
      <c r="B35" s="51" t="s">
        <v>117</v>
      </c>
      <c r="C35" s="52"/>
      <c r="D35" s="52"/>
      <c r="E35" s="52"/>
      <c r="F35" s="52"/>
      <c r="G35" s="52"/>
      <c r="H35" s="52"/>
      <c r="I35" s="52">
        <v>647.3</v>
      </c>
      <c r="J35" s="53"/>
      <c r="K35" s="52"/>
      <c r="L35" s="52"/>
      <c r="M35" s="52"/>
      <c r="N35" s="52"/>
      <c r="O35" s="52"/>
      <c r="P35" s="52"/>
      <c r="Q35" s="52"/>
      <c r="R35" s="52"/>
      <c r="S35" s="54"/>
      <c r="T35" s="54"/>
      <c r="U35" s="55"/>
      <c r="V35" s="56"/>
      <c r="W35" s="55"/>
    </row>
    <row r="36" spans="1:23" ht="30.75">
      <c r="A36" s="50" t="s">
        <v>120</v>
      </c>
      <c r="B36" s="51" t="s">
        <v>24</v>
      </c>
      <c r="C36" s="52"/>
      <c r="D36" s="52"/>
      <c r="E36" s="52"/>
      <c r="F36" s="52"/>
      <c r="G36" s="52"/>
      <c r="H36" s="52"/>
      <c r="I36" s="52">
        <v>10633</v>
      </c>
      <c r="J36" s="53"/>
      <c r="K36" s="52"/>
      <c r="L36" s="52"/>
      <c r="M36" s="52"/>
      <c r="N36" s="52"/>
      <c r="O36" s="52"/>
      <c r="P36" s="52"/>
      <c r="Q36" s="52"/>
      <c r="R36" s="52"/>
      <c r="S36" s="54">
        <f t="shared" si="1"/>
        <v>0</v>
      </c>
      <c r="T36" s="54">
        <f t="shared" si="2"/>
        <v>0</v>
      </c>
      <c r="U36" s="55">
        <f t="shared" si="3"/>
        <v>10633</v>
      </c>
      <c r="V36" s="56"/>
      <c r="W36" s="55">
        <f t="shared" si="4"/>
        <v>0</v>
      </c>
    </row>
    <row r="37" spans="1:23" ht="100.5" customHeight="1">
      <c r="A37" s="50" t="s">
        <v>121</v>
      </c>
      <c r="B37" s="51" t="s">
        <v>122</v>
      </c>
      <c r="C37" s="52"/>
      <c r="D37" s="52"/>
      <c r="E37" s="52"/>
      <c r="F37" s="52"/>
      <c r="G37" s="52"/>
      <c r="H37" s="52"/>
      <c r="I37" s="52">
        <v>205</v>
      </c>
      <c r="J37" s="53">
        <v>0</v>
      </c>
      <c r="K37" s="52"/>
      <c r="L37" s="52"/>
      <c r="M37" s="52"/>
      <c r="N37" s="52"/>
      <c r="O37" s="52"/>
      <c r="P37" s="52"/>
      <c r="Q37" s="52"/>
      <c r="R37" s="61"/>
      <c r="S37" s="54">
        <f t="shared" si="1"/>
        <v>0</v>
      </c>
      <c r="T37" s="54">
        <f t="shared" si="2"/>
        <v>0</v>
      </c>
      <c r="U37" s="55">
        <f t="shared" si="3"/>
        <v>205</v>
      </c>
      <c r="V37" s="56">
        <f>Q37+J37</f>
        <v>0</v>
      </c>
      <c r="W37" s="55">
        <v>0</v>
      </c>
    </row>
    <row r="38" spans="1:23" ht="23.25" customHeight="1">
      <c r="A38" s="50"/>
      <c r="B38" s="57" t="s">
        <v>123</v>
      </c>
      <c r="C38" s="54">
        <f>C18+C27+C28+C30+C36+C37+C31</f>
        <v>13951.6</v>
      </c>
      <c r="D38" s="54">
        <f>D18+D27+D28+D30+D36+D37+D31</f>
        <v>13902.9</v>
      </c>
      <c r="E38" s="54">
        <f>E18+E27+E28+E30+E36+E37+E31</f>
        <v>13902.9</v>
      </c>
      <c r="F38" s="54">
        <f>F18+F27+F28+F30+F36+F37</f>
        <v>2463.6</v>
      </c>
      <c r="G38" s="54">
        <f>G18+G27+G28+G30+G36+G37</f>
        <v>211.6</v>
      </c>
      <c r="H38" s="54">
        <f>H18+H27+H28+H30+H36+H37</f>
        <v>0</v>
      </c>
      <c r="I38" s="54">
        <f>I18+I27+I28+I30+I36+I37+I32+I35+I34+I33</f>
        <v>150709.69999999998</v>
      </c>
      <c r="J38" s="54">
        <f aca="true" t="shared" si="7" ref="J38:Q38">J18+J27+J28+J30+J36+J37</f>
        <v>0</v>
      </c>
      <c r="K38" s="54">
        <f t="shared" si="7"/>
        <v>0</v>
      </c>
      <c r="L38" s="54">
        <f t="shared" si="7"/>
        <v>26.700000000000003</v>
      </c>
      <c r="M38" s="54">
        <f t="shared" si="7"/>
        <v>26.700000000000003</v>
      </c>
      <c r="N38" s="54">
        <f t="shared" si="7"/>
        <v>0</v>
      </c>
      <c r="O38" s="54">
        <f t="shared" si="7"/>
        <v>24.1</v>
      </c>
      <c r="P38" s="54">
        <f t="shared" si="7"/>
        <v>0</v>
      </c>
      <c r="Q38" s="54">
        <f t="shared" si="7"/>
        <v>0</v>
      </c>
      <c r="R38" s="54">
        <f>R18+R27+R28+R30+R36+R37+R32</f>
        <v>5659.8</v>
      </c>
      <c r="S38" s="54">
        <f t="shared" si="1"/>
        <v>13951.6</v>
      </c>
      <c r="T38" s="54">
        <f t="shared" si="2"/>
        <v>13929.6</v>
      </c>
      <c r="U38" s="55">
        <f t="shared" si="3"/>
        <v>156369.49999999997</v>
      </c>
      <c r="V38" s="54">
        <f>V18+V27+V28+V30+V36+V37</f>
        <v>0</v>
      </c>
      <c r="W38" s="55">
        <f t="shared" si="4"/>
        <v>8.908131061364271</v>
      </c>
    </row>
    <row r="39" spans="1:9" ht="15">
      <c r="A39" s="62"/>
      <c r="B39" s="63"/>
      <c r="C39" s="18"/>
      <c r="D39" s="18"/>
      <c r="E39" s="18"/>
      <c r="I39" s="67"/>
    </row>
    <row r="40" spans="1:18" ht="34.5" customHeight="1">
      <c r="A40" s="62"/>
      <c r="B40" s="84" t="s">
        <v>137</v>
      </c>
      <c r="C40" s="84"/>
      <c r="D40" s="84"/>
      <c r="E40" s="84"/>
      <c r="F40" s="84"/>
      <c r="I40" s="18"/>
      <c r="N40" s="64"/>
      <c r="O40" s="3" t="s">
        <v>136</v>
      </c>
      <c r="P40" s="64"/>
      <c r="Q40" s="64"/>
      <c r="R40" s="64"/>
    </row>
    <row r="41" spans="1:20" ht="12.75">
      <c r="A41" s="62"/>
      <c r="B41" s="63"/>
      <c r="C41" s="18"/>
      <c r="S41" s="65"/>
      <c r="T41" s="65"/>
    </row>
    <row r="42" spans="1:5" ht="13.5">
      <c r="A42" s="62"/>
      <c r="B42" s="68"/>
      <c r="C42" s="81"/>
      <c r="D42" s="81"/>
      <c r="E42" s="18"/>
    </row>
    <row r="43" spans="2:21" ht="12.75">
      <c r="B43" s="66"/>
      <c r="U43" s="18"/>
    </row>
  </sheetData>
  <sheetProtection/>
  <mergeCells count="8">
    <mergeCell ref="A2:A3"/>
    <mergeCell ref="P1:W1"/>
    <mergeCell ref="C42:D42"/>
    <mergeCell ref="B2:B3"/>
    <mergeCell ref="C2:I2"/>
    <mergeCell ref="B40:F40"/>
    <mergeCell ref="S2:U2"/>
    <mergeCell ref="K2:R2"/>
  </mergeCells>
  <printOptions/>
  <pageMargins left="0.1968503937007874" right="0.1968503937007874" top="0.5905511811023623" bottom="0.1968503937007874" header="0.1968503937007874" footer="0.1968503937007874"/>
  <pageSetup horizontalDpi="600" verticalDpi="600" orientation="landscape" paperSize="9" scale="65" r:id="rId1"/>
  <rowBreaks count="2" manualBreakCount="2">
    <brk id="34" max="21" man="1"/>
    <brk id="4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Робота</cp:lastModifiedBy>
  <cp:lastPrinted>2022-02-10T08:27:57Z</cp:lastPrinted>
  <dcterms:created xsi:type="dcterms:W3CDTF">2014-10-23T07:45:12Z</dcterms:created>
  <dcterms:modified xsi:type="dcterms:W3CDTF">2022-02-10T09:12:25Z</dcterms:modified>
  <cp:category/>
  <cp:version/>
  <cp:contentType/>
  <cp:contentStatus/>
</cp:coreProperties>
</file>