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<sst xmlns="http://schemas.openxmlformats.org/spreadsheetml/2006/main" count="67" uniqueCount="67">
  <si>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Чортківський р-н</t>
  </si>
  <si>
    <t>с-ще Заводське</t>
  </si>
  <si>
    <t>с.Базар</t>
  </si>
  <si>
    <t>с.Бичківці</t>
  </si>
  <si>
    <t>с.Біла</t>
  </si>
  <si>
    <t>с.Білобожниця</t>
  </si>
  <si>
    <t>с.Босири</t>
  </si>
  <si>
    <t>с.Великі Чорнокінці</t>
  </si>
  <si>
    <t>с.Горішня Вигнанка</t>
  </si>
  <si>
    <t>с.Давидківці</t>
  </si>
  <si>
    <t>с.Джурин</t>
  </si>
  <si>
    <t>с.Заболотівка</t>
  </si>
  <si>
    <t>с.Залісся</t>
  </si>
  <si>
    <t>с.Звиняч</t>
  </si>
  <si>
    <t>с.Капустинці</t>
  </si>
  <si>
    <t>с.Колиндяни</t>
  </si>
  <si>
    <t>с.Косів</t>
  </si>
  <si>
    <t>с.Коцюбинчики</t>
  </si>
  <si>
    <t>с.Кривеньке</t>
  </si>
  <si>
    <t>с.Малі Чорнокінці</t>
  </si>
  <si>
    <t>с.Милівці</t>
  </si>
  <si>
    <t>с.Мухавка</t>
  </si>
  <si>
    <t>с.Нагірянка</t>
  </si>
  <si>
    <t>с.Палашівка</t>
  </si>
  <si>
    <t>с.Пастуше</t>
  </si>
  <si>
    <t>с.Полівці</t>
  </si>
  <si>
    <t>с.Пробіжна</t>
  </si>
  <si>
    <t>с.Ридодуби</t>
  </si>
  <si>
    <t>с.Ромашівка</t>
  </si>
  <si>
    <t>с.Росохач</t>
  </si>
  <si>
    <t>с.Свидова</t>
  </si>
  <si>
    <t>с.Скородинці</t>
  </si>
  <si>
    <t>с.Сокиринці</t>
  </si>
  <si>
    <t>с.Сосулівка</t>
  </si>
  <si>
    <t>с.Стара Ягільниця</t>
  </si>
  <si>
    <t>с.Тарнавка</t>
  </si>
  <si>
    <t>с.Товстеньке</t>
  </si>
  <si>
    <t>с.Угринь</t>
  </si>
  <si>
    <t>с.Улашківці</t>
  </si>
  <si>
    <t>с.Чорнокінецька Воля</t>
  </si>
  <si>
    <t>с.Швайківці</t>
  </si>
  <si>
    <t>с.Шманьківці</t>
  </si>
  <si>
    <t>с.Шманьківчики</t>
  </si>
  <si>
    <t>с.Шульганівка</t>
  </si>
  <si>
    <t>с.Ягільниця</t>
  </si>
  <si>
    <t xml:space="preserve"> </t>
  </si>
  <si>
    <t>№</t>
  </si>
  <si>
    <t>Назва</t>
  </si>
  <si>
    <t>Разом по селу</t>
  </si>
  <si>
    <t>Всього по району</t>
  </si>
  <si>
    <t>разом</t>
  </si>
  <si>
    <t>залишки на 01.01.2015рік</t>
  </si>
  <si>
    <t>видатки на управління  2111+2120</t>
  </si>
  <si>
    <t>видатки на управління 2270</t>
  </si>
  <si>
    <t>видатки на управління інші</t>
  </si>
  <si>
    <t>оборотно-касова готівка</t>
  </si>
  <si>
    <t>Різниця</t>
  </si>
  <si>
    <t>Заборгованість на 1 січня 2015</t>
  </si>
  <si>
    <t>Вільний залишок на 1.01.2015</t>
  </si>
  <si>
    <t>Доходи на 2015 рік</t>
  </si>
  <si>
    <t xml:space="preserve">Видатки на управління </t>
  </si>
  <si>
    <t>Розрахунок іншої додаткової дотації на управління  на 2015 рік</t>
  </si>
  <si>
    <t>Додаткова потреба</t>
  </si>
  <si>
    <t>Інша додаткова дотація   0,833</t>
  </si>
  <si>
    <t>Т.В. ЯБЛОНЬ</t>
  </si>
  <si>
    <t>Додаток                                                                                                                                  до рішення районної ради                                                                              від 23 березня 2015 року № 533</t>
  </si>
  <si>
    <t xml:space="preserve">Керуючий справами районної ради 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</si>
</sst>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0.0"/>
    <numFmt numFmtId="174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 vertical="center" wrapText="1"/>
    </xf>
    <xf numFmtId="173" fontId="4" fillId="0" borderId="10" xfId="0" applyNumberFormat="1" applyFont="1" applyBorder="1" applyAlignment="1">
      <alignment vertical="center"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3" fontId="5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vertical="justify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75" zoomScaleSheetLayoutView="75" zoomScalePageLayoutView="0" workbookViewId="0" topLeftCell="A1">
      <pane xSplit="2" ySplit="4" topLeftCell="D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4" sqref="F54"/>
    </sheetView>
  </sheetViews>
  <sheetFormatPr defaultColWidth="9.140625" defaultRowHeight="12.75"/>
  <cols>
    <col min="1" max="1" width="8.421875" style="0" customWidth="1"/>
    <col min="2" max="2" width="22.421875" style="0" customWidth="1"/>
    <col min="3" max="3" width="13.421875" style="0" hidden="1" customWidth="1"/>
    <col min="4" max="4" width="9.8515625" style="0" customWidth="1"/>
    <col min="5" max="5" width="13.421875" style="0" customWidth="1"/>
    <col min="6" max="6" width="10.00390625" style="0" customWidth="1"/>
    <col min="7" max="7" width="10.28125" style="0" hidden="1" customWidth="1"/>
    <col min="8" max="8" width="11.00390625" style="0" hidden="1" customWidth="1"/>
    <col min="9" max="10" width="10.28125" style="0" hidden="1" customWidth="1"/>
    <col min="11" max="11" width="10.8515625" style="0" customWidth="1"/>
    <col min="12" max="12" width="10.8515625" style="0" hidden="1" customWidth="1"/>
    <col min="13" max="13" width="9.421875" style="0" customWidth="1"/>
    <col min="14" max="14" width="11.28125" style="0" customWidth="1"/>
    <col min="15" max="15" width="14.421875" style="0" customWidth="1"/>
  </cols>
  <sheetData>
    <row r="1" spans="1:15" ht="69" customHeight="1">
      <c r="A1" s="27"/>
      <c r="M1" s="31" t="s">
        <v>65</v>
      </c>
      <c r="N1" s="31"/>
      <c r="O1" s="31"/>
    </row>
    <row r="2" spans="1:14" ht="24.75" customHeight="1">
      <c r="A2" s="30" t="s">
        <v>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" customFormat="1" ht="78.75" customHeight="1">
      <c r="A4" s="3" t="s">
        <v>46</v>
      </c>
      <c r="B4" s="3" t="s">
        <v>47</v>
      </c>
      <c r="C4" s="3" t="s">
        <v>51</v>
      </c>
      <c r="D4" s="22" t="s">
        <v>58</v>
      </c>
      <c r="E4" s="22" t="s">
        <v>57</v>
      </c>
      <c r="F4" s="22" t="s">
        <v>59</v>
      </c>
      <c r="G4" s="22" t="s">
        <v>50</v>
      </c>
      <c r="H4" s="22" t="s">
        <v>52</v>
      </c>
      <c r="I4" s="22" t="s">
        <v>53</v>
      </c>
      <c r="J4" s="22" t="s">
        <v>54</v>
      </c>
      <c r="K4" s="22" t="s">
        <v>60</v>
      </c>
      <c r="L4" s="4" t="s">
        <v>55</v>
      </c>
      <c r="M4" s="5" t="s">
        <v>56</v>
      </c>
      <c r="N4" s="3" t="s">
        <v>62</v>
      </c>
      <c r="O4" s="24" t="s">
        <v>63</v>
      </c>
    </row>
    <row r="5" spans="1:15" ht="15.75">
      <c r="A5" s="6">
        <v>1</v>
      </c>
      <c r="B5" s="7" t="s">
        <v>2</v>
      </c>
      <c r="C5" s="8">
        <v>183.2</v>
      </c>
      <c r="D5" s="8">
        <f>C5-L5</f>
        <v>180.4244</v>
      </c>
      <c r="E5" s="9"/>
      <c r="F5" s="8">
        <v>116.3</v>
      </c>
      <c r="G5" s="8">
        <f>C5+F5</f>
        <v>299.5</v>
      </c>
      <c r="H5" s="8">
        <v>142.2</v>
      </c>
      <c r="I5" s="8">
        <v>10</v>
      </c>
      <c r="J5" s="8">
        <v>2</v>
      </c>
      <c r="K5" s="17">
        <f>H5+I5+J5</f>
        <v>154.2</v>
      </c>
      <c r="L5" s="9">
        <f>K5*1.8%</f>
        <v>2.7756000000000003</v>
      </c>
      <c r="M5" s="9">
        <f>D5-E5+F5-K5</f>
        <v>142.5244</v>
      </c>
      <c r="N5" s="9"/>
      <c r="O5" s="25"/>
    </row>
    <row r="6" spans="1:15" ht="15.75">
      <c r="A6" s="6">
        <v>2</v>
      </c>
      <c r="B6" s="7" t="s">
        <v>3</v>
      </c>
      <c r="C6" s="8">
        <v>5.6</v>
      </c>
      <c r="D6" s="8">
        <f aca="true" t="shared" si="0" ref="D6:D51">C6-L6</f>
        <v>4.1</v>
      </c>
      <c r="E6" s="9">
        <v>1.1</v>
      </c>
      <c r="F6" s="8">
        <v>110.8</v>
      </c>
      <c r="G6" s="8">
        <f aca="true" t="shared" si="1" ref="G6:G47">C6+F6</f>
        <v>116.39999999999999</v>
      </c>
      <c r="H6" s="8">
        <v>143.7</v>
      </c>
      <c r="I6" s="8">
        <v>16.3</v>
      </c>
      <c r="J6" s="8">
        <v>2</v>
      </c>
      <c r="K6" s="17">
        <f aca="true" t="shared" si="2" ref="K6:K50">H6+I6+J6</f>
        <v>162</v>
      </c>
      <c r="L6" s="19">
        <v>1.5</v>
      </c>
      <c r="M6" s="9">
        <f aca="true" t="shared" si="3" ref="M6:M51">D6-E6+F6-K6</f>
        <v>-48.2</v>
      </c>
      <c r="N6" s="9">
        <v>48.2</v>
      </c>
      <c r="O6" s="25">
        <v>40.3</v>
      </c>
    </row>
    <row r="7" spans="1:15" ht="15.75">
      <c r="A7" s="6">
        <v>3</v>
      </c>
      <c r="B7" s="7" t="s">
        <v>4</v>
      </c>
      <c r="C7" s="8">
        <v>253</v>
      </c>
      <c r="D7" s="8">
        <f t="shared" si="0"/>
        <v>248.0212</v>
      </c>
      <c r="E7" s="9">
        <v>25.9</v>
      </c>
      <c r="F7" s="8">
        <v>636.5</v>
      </c>
      <c r="G7" s="8">
        <f t="shared" si="1"/>
        <v>889.5</v>
      </c>
      <c r="H7" s="8">
        <v>250.5</v>
      </c>
      <c r="I7" s="8">
        <v>24.1</v>
      </c>
      <c r="J7" s="8">
        <v>2</v>
      </c>
      <c r="K7" s="17">
        <f t="shared" si="2"/>
        <v>276.6</v>
      </c>
      <c r="L7" s="18">
        <f aca="true" t="shared" si="4" ref="L7:L50">K7*1.8%</f>
        <v>4.978800000000001</v>
      </c>
      <c r="M7" s="9">
        <f t="shared" si="3"/>
        <v>582.0212</v>
      </c>
      <c r="N7" s="9"/>
      <c r="O7" s="25"/>
    </row>
    <row r="8" spans="1:15" ht="15.75">
      <c r="A8" s="6">
        <v>4</v>
      </c>
      <c r="B8" s="7" t="s">
        <v>5</v>
      </c>
      <c r="C8" s="8">
        <v>41.9</v>
      </c>
      <c r="D8" s="8">
        <f t="shared" si="0"/>
        <v>37.480999999999995</v>
      </c>
      <c r="E8" s="9">
        <v>1.8</v>
      </c>
      <c r="F8" s="8">
        <v>300.5</v>
      </c>
      <c r="G8" s="8">
        <f t="shared" si="1"/>
        <v>342.4</v>
      </c>
      <c r="H8" s="8">
        <v>225.9</v>
      </c>
      <c r="I8" s="8">
        <v>17.6</v>
      </c>
      <c r="J8" s="8">
        <v>2</v>
      </c>
      <c r="K8" s="17">
        <f t="shared" si="2"/>
        <v>245.5</v>
      </c>
      <c r="L8" s="18">
        <f t="shared" si="4"/>
        <v>4.4190000000000005</v>
      </c>
      <c r="M8" s="9">
        <f t="shared" si="3"/>
        <v>90.68099999999998</v>
      </c>
      <c r="N8" s="9"/>
      <c r="O8" s="25"/>
    </row>
    <row r="9" spans="1:15" ht="15.75">
      <c r="A9" s="6">
        <v>5</v>
      </c>
      <c r="B9" s="7" t="s">
        <v>6</v>
      </c>
      <c r="C9" s="8">
        <v>12.5</v>
      </c>
      <c r="D9" s="8">
        <f t="shared" si="0"/>
        <v>10.183399999999999</v>
      </c>
      <c r="E9" s="9"/>
      <c r="F9" s="8">
        <v>51.5</v>
      </c>
      <c r="G9" s="8">
        <f t="shared" si="1"/>
        <v>64</v>
      </c>
      <c r="H9" s="8">
        <v>124.3</v>
      </c>
      <c r="I9" s="8">
        <v>2.4</v>
      </c>
      <c r="J9" s="8">
        <v>2</v>
      </c>
      <c r="K9" s="17">
        <f t="shared" si="2"/>
        <v>128.7</v>
      </c>
      <c r="L9" s="9">
        <f t="shared" si="4"/>
        <v>2.3166</v>
      </c>
      <c r="M9" s="9">
        <f t="shared" si="3"/>
        <v>-67.01659999999998</v>
      </c>
      <c r="N9" s="9">
        <v>67</v>
      </c>
      <c r="O9" s="25">
        <v>55.8</v>
      </c>
    </row>
    <row r="10" spans="1:15" ht="15.75">
      <c r="A10" s="6">
        <v>6</v>
      </c>
      <c r="B10" s="7" t="s">
        <v>7</v>
      </c>
      <c r="C10" s="8">
        <v>86.4</v>
      </c>
      <c r="D10" s="8">
        <f t="shared" si="0"/>
        <v>83.55420000000001</v>
      </c>
      <c r="E10" s="9">
        <v>3.4</v>
      </c>
      <c r="F10" s="8">
        <v>200.8</v>
      </c>
      <c r="G10" s="8">
        <f t="shared" si="1"/>
        <v>287.20000000000005</v>
      </c>
      <c r="H10" s="8">
        <v>147.2</v>
      </c>
      <c r="I10" s="8">
        <v>8.9</v>
      </c>
      <c r="J10" s="8">
        <v>2</v>
      </c>
      <c r="K10" s="17">
        <f t="shared" si="2"/>
        <v>158.1</v>
      </c>
      <c r="L10" s="9">
        <f t="shared" si="4"/>
        <v>2.8458</v>
      </c>
      <c r="M10" s="9">
        <f t="shared" si="3"/>
        <v>122.85420000000002</v>
      </c>
      <c r="N10" s="9"/>
      <c r="O10" s="25"/>
    </row>
    <row r="11" spans="1:15" ht="15.75">
      <c r="A11" s="6">
        <v>7</v>
      </c>
      <c r="B11" s="7" t="s">
        <v>8</v>
      </c>
      <c r="C11" s="8">
        <v>58.1</v>
      </c>
      <c r="D11" s="8">
        <f t="shared" si="0"/>
        <v>55.0976</v>
      </c>
      <c r="E11" s="9">
        <v>0.2</v>
      </c>
      <c r="F11" s="8">
        <v>250.4</v>
      </c>
      <c r="G11" s="8">
        <f t="shared" si="1"/>
        <v>308.5</v>
      </c>
      <c r="H11" s="8">
        <v>158.3</v>
      </c>
      <c r="I11" s="8">
        <v>6.5</v>
      </c>
      <c r="J11" s="8">
        <v>2</v>
      </c>
      <c r="K11" s="17">
        <f t="shared" si="2"/>
        <v>166.8</v>
      </c>
      <c r="L11" s="9">
        <f t="shared" si="4"/>
        <v>3.0024000000000006</v>
      </c>
      <c r="M11" s="9">
        <f t="shared" si="3"/>
        <v>138.49759999999998</v>
      </c>
      <c r="N11" s="9"/>
      <c r="O11" s="25"/>
    </row>
    <row r="12" spans="1:15" ht="15.75">
      <c r="A12" s="6">
        <v>8</v>
      </c>
      <c r="B12" s="7" t="s">
        <v>9</v>
      </c>
      <c r="C12" s="8">
        <v>45.5</v>
      </c>
      <c r="D12" s="8">
        <f t="shared" si="0"/>
        <v>42.7244</v>
      </c>
      <c r="E12" s="9"/>
      <c r="F12" s="8">
        <v>134.6</v>
      </c>
      <c r="G12" s="8">
        <f t="shared" si="1"/>
        <v>180.1</v>
      </c>
      <c r="H12" s="8">
        <v>143.2</v>
      </c>
      <c r="I12" s="8">
        <v>10</v>
      </c>
      <c r="J12" s="8">
        <v>2</v>
      </c>
      <c r="K12" s="17">
        <v>154.2</v>
      </c>
      <c r="L12" s="9">
        <f t="shared" si="4"/>
        <v>2.7756000000000003</v>
      </c>
      <c r="M12" s="9">
        <f t="shared" si="3"/>
        <v>23.12440000000001</v>
      </c>
      <c r="N12" s="9"/>
      <c r="O12" s="25"/>
    </row>
    <row r="13" spans="1:15" ht="15.75">
      <c r="A13" s="6">
        <v>9</v>
      </c>
      <c r="B13" s="7" t="s">
        <v>10</v>
      </c>
      <c r="C13" s="8">
        <v>75.9</v>
      </c>
      <c r="D13" s="8">
        <f t="shared" si="0"/>
        <v>72.54660000000001</v>
      </c>
      <c r="E13" s="9">
        <v>1.8</v>
      </c>
      <c r="F13" s="8">
        <v>271.3</v>
      </c>
      <c r="G13" s="8">
        <f t="shared" si="1"/>
        <v>347.20000000000005</v>
      </c>
      <c r="H13" s="8">
        <v>167.5</v>
      </c>
      <c r="I13" s="8">
        <v>16.8</v>
      </c>
      <c r="J13" s="8">
        <v>2</v>
      </c>
      <c r="K13" s="17">
        <f t="shared" si="2"/>
        <v>186.3</v>
      </c>
      <c r="L13" s="9">
        <f t="shared" si="4"/>
        <v>3.3534000000000006</v>
      </c>
      <c r="M13" s="9">
        <f t="shared" si="3"/>
        <v>155.7466</v>
      </c>
      <c r="N13" s="9"/>
      <c r="O13" s="25"/>
    </row>
    <row r="14" spans="1:15" ht="15.75">
      <c r="A14" s="6">
        <v>10</v>
      </c>
      <c r="B14" s="7" t="s">
        <v>11</v>
      </c>
      <c r="C14" s="8">
        <v>17.5</v>
      </c>
      <c r="D14" s="8">
        <f t="shared" si="0"/>
        <v>14.98</v>
      </c>
      <c r="E14" s="9"/>
      <c r="F14" s="8">
        <v>65.8</v>
      </c>
      <c r="G14" s="8">
        <f t="shared" si="1"/>
        <v>83.3</v>
      </c>
      <c r="H14" s="8">
        <v>133.6</v>
      </c>
      <c r="I14" s="8">
        <v>4.4</v>
      </c>
      <c r="J14" s="8">
        <v>2</v>
      </c>
      <c r="K14" s="17">
        <f t="shared" si="2"/>
        <v>140</v>
      </c>
      <c r="L14" s="9">
        <f t="shared" si="4"/>
        <v>2.5200000000000005</v>
      </c>
      <c r="M14" s="9">
        <f t="shared" si="3"/>
        <v>-59.22</v>
      </c>
      <c r="N14" s="9">
        <v>59.2</v>
      </c>
      <c r="O14" s="25">
        <v>49.4</v>
      </c>
    </row>
    <row r="15" spans="1:15" ht="15.75">
      <c r="A15" s="6">
        <v>11</v>
      </c>
      <c r="B15" s="7" t="s">
        <v>12</v>
      </c>
      <c r="C15" s="8">
        <v>95.7</v>
      </c>
      <c r="D15" s="8">
        <f t="shared" si="0"/>
        <v>92.991</v>
      </c>
      <c r="E15" s="9">
        <v>1.3</v>
      </c>
      <c r="F15" s="8">
        <v>149.7</v>
      </c>
      <c r="G15" s="8">
        <f t="shared" si="1"/>
        <v>245.39999999999998</v>
      </c>
      <c r="H15" s="8">
        <v>139.1</v>
      </c>
      <c r="I15" s="8">
        <v>9.4</v>
      </c>
      <c r="J15" s="8">
        <v>2</v>
      </c>
      <c r="K15" s="17">
        <f t="shared" si="2"/>
        <v>150.5</v>
      </c>
      <c r="L15" s="9">
        <f t="shared" si="4"/>
        <v>2.7090000000000005</v>
      </c>
      <c r="M15" s="9">
        <f t="shared" si="3"/>
        <v>90.89099999999999</v>
      </c>
      <c r="N15" s="9"/>
      <c r="O15" s="25"/>
    </row>
    <row r="16" spans="1:15" ht="15.75">
      <c r="A16" s="6">
        <v>12</v>
      </c>
      <c r="B16" s="7" t="s">
        <v>13</v>
      </c>
      <c r="C16" s="8">
        <v>101.7</v>
      </c>
      <c r="D16" s="8">
        <f t="shared" si="0"/>
        <v>98.1486</v>
      </c>
      <c r="E16" s="9"/>
      <c r="F16" s="8">
        <v>319</v>
      </c>
      <c r="G16" s="8">
        <f t="shared" si="1"/>
        <v>420.7</v>
      </c>
      <c r="H16" s="8">
        <v>176.6</v>
      </c>
      <c r="I16" s="8">
        <v>18.7</v>
      </c>
      <c r="J16" s="8">
        <v>2</v>
      </c>
      <c r="K16" s="17">
        <f t="shared" si="2"/>
        <v>197.29999999999998</v>
      </c>
      <c r="L16" s="9">
        <f t="shared" si="4"/>
        <v>3.5514</v>
      </c>
      <c r="M16" s="9">
        <f t="shared" si="3"/>
        <v>219.8486</v>
      </c>
      <c r="N16" s="9"/>
      <c r="O16" s="25"/>
    </row>
    <row r="17" spans="1:15" ht="15.75">
      <c r="A17" s="6">
        <v>13</v>
      </c>
      <c r="B17" s="7" t="s">
        <v>14</v>
      </c>
      <c r="C17" s="8">
        <v>18.9</v>
      </c>
      <c r="D17" s="8">
        <f t="shared" si="0"/>
        <v>16.6086</v>
      </c>
      <c r="E17" s="9"/>
      <c r="F17" s="8">
        <v>83.8</v>
      </c>
      <c r="G17" s="8">
        <f t="shared" si="1"/>
        <v>102.69999999999999</v>
      </c>
      <c r="H17" s="8">
        <v>121.9</v>
      </c>
      <c r="I17" s="8">
        <v>3.4</v>
      </c>
      <c r="J17" s="8">
        <v>2</v>
      </c>
      <c r="K17" s="17">
        <f t="shared" si="2"/>
        <v>127.30000000000001</v>
      </c>
      <c r="L17" s="9">
        <f t="shared" si="4"/>
        <v>2.2914000000000003</v>
      </c>
      <c r="M17" s="9">
        <f t="shared" si="3"/>
        <v>-26.89140000000002</v>
      </c>
      <c r="N17" s="9">
        <v>26.9</v>
      </c>
      <c r="O17" s="25">
        <v>22.4</v>
      </c>
    </row>
    <row r="18" spans="1:15" ht="15.75">
      <c r="A18" s="6">
        <v>14</v>
      </c>
      <c r="B18" s="7" t="s">
        <v>15</v>
      </c>
      <c r="C18" s="8">
        <v>96</v>
      </c>
      <c r="D18" s="8">
        <f t="shared" si="0"/>
        <v>93.2118</v>
      </c>
      <c r="E18" s="9">
        <v>21.7</v>
      </c>
      <c r="F18" s="8">
        <v>120.8</v>
      </c>
      <c r="G18" s="8">
        <f t="shared" si="1"/>
        <v>216.8</v>
      </c>
      <c r="H18" s="8">
        <v>136.2</v>
      </c>
      <c r="I18" s="8">
        <v>16.7</v>
      </c>
      <c r="J18" s="8">
        <v>2</v>
      </c>
      <c r="K18" s="17">
        <f t="shared" si="2"/>
        <v>154.89999999999998</v>
      </c>
      <c r="L18" s="9">
        <f t="shared" si="4"/>
        <v>2.7882</v>
      </c>
      <c r="M18" s="9">
        <f t="shared" si="3"/>
        <v>37.41180000000003</v>
      </c>
      <c r="N18" s="9"/>
      <c r="O18" s="25"/>
    </row>
    <row r="19" spans="1:15" ht="15.75">
      <c r="A19" s="6">
        <v>15</v>
      </c>
      <c r="B19" s="7" t="s">
        <v>16</v>
      </c>
      <c r="C19" s="8">
        <v>37.4</v>
      </c>
      <c r="D19" s="8">
        <f t="shared" si="0"/>
        <v>34.0916</v>
      </c>
      <c r="E19" s="9">
        <v>3.8</v>
      </c>
      <c r="F19" s="8">
        <v>140.8</v>
      </c>
      <c r="G19" s="8">
        <f t="shared" si="1"/>
        <v>178.20000000000002</v>
      </c>
      <c r="H19" s="8">
        <v>173.2</v>
      </c>
      <c r="I19" s="8">
        <v>8.6</v>
      </c>
      <c r="J19" s="8">
        <v>2</v>
      </c>
      <c r="K19" s="17">
        <f t="shared" si="2"/>
        <v>183.79999999999998</v>
      </c>
      <c r="L19" s="9">
        <f t="shared" si="4"/>
        <v>3.3084000000000002</v>
      </c>
      <c r="M19" s="9">
        <f t="shared" si="3"/>
        <v>-12.708399999999983</v>
      </c>
      <c r="N19" s="9">
        <v>12.7</v>
      </c>
      <c r="O19" s="25">
        <v>10.6</v>
      </c>
    </row>
    <row r="20" spans="1:15" ht="15.75">
      <c r="A20" s="6">
        <v>16</v>
      </c>
      <c r="B20" s="7" t="s">
        <v>17</v>
      </c>
      <c r="C20" s="8">
        <v>11.3</v>
      </c>
      <c r="D20" s="8">
        <f t="shared" si="0"/>
        <v>8.6918</v>
      </c>
      <c r="E20" s="9">
        <v>0.2</v>
      </c>
      <c r="F20" s="8">
        <v>53.2</v>
      </c>
      <c r="G20" s="8">
        <f t="shared" si="1"/>
        <v>64.5</v>
      </c>
      <c r="H20" s="8">
        <v>137</v>
      </c>
      <c r="I20" s="8">
        <v>5.9</v>
      </c>
      <c r="J20" s="8">
        <v>2</v>
      </c>
      <c r="K20" s="17">
        <f t="shared" si="2"/>
        <v>144.9</v>
      </c>
      <c r="L20" s="9">
        <f t="shared" si="4"/>
        <v>2.6082000000000005</v>
      </c>
      <c r="M20" s="9">
        <f t="shared" si="3"/>
        <v>-83.2082</v>
      </c>
      <c r="N20" s="9">
        <v>83.2</v>
      </c>
      <c r="O20" s="25">
        <v>69.3</v>
      </c>
    </row>
    <row r="21" spans="1:15" ht="15.75">
      <c r="A21" s="6">
        <v>17</v>
      </c>
      <c r="B21" s="7" t="s">
        <v>18</v>
      </c>
      <c r="C21" s="8">
        <v>40.4</v>
      </c>
      <c r="D21" s="8">
        <f t="shared" si="0"/>
        <v>37.8134</v>
      </c>
      <c r="E21" s="9">
        <v>0.3</v>
      </c>
      <c r="F21" s="8">
        <v>141.2</v>
      </c>
      <c r="G21" s="8">
        <f t="shared" si="1"/>
        <v>181.6</v>
      </c>
      <c r="H21" s="8">
        <v>133.3</v>
      </c>
      <c r="I21" s="8">
        <v>8.4</v>
      </c>
      <c r="J21" s="8">
        <v>2</v>
      </c>
      <c r="K21" s="17">
        <f t="shared" si="2"/>
        <v>143.70000000000002</v>
      </c>
      <c r="L21" s="9">
        <f t="shared" si="4"/>
        <v>2.5866000000000007</v>
      </c>
      <c r="M21" s="9">
        <f t="shared" si="3"/>
        <v>35.01339999999996</v>
      </c>
      <c r="N21" s="9"/>
      <c r="O21" s="25"/>
    </row>
    <row r="22" spans="1:15" ht="15.75">
      <c r="A22" s="6">
        <v>18</v>
      </c>
      <c r="B22" s="7" t="s">
        <v>19</v>
      </c>
      <c r="C22" s="8">
        <v>18</v>
      </c>
      <c r="D22" s="8">
        <f t="shared" si="0"/>
        <v>15.3702</v>
      </c>
      <c r="E22" s="9"/>
      <c r="F22" s="8">
        <v>78.8</v>
      </c>
      <c r="G22" s="8">
        <f t="shared" si="1"/>
        <v>96.8</v>
      </c>
      <c r="H22" s="8">
        <v>137.6</v>
      </c>
      <c r="I22" s="8">
        <v>6.5</v>
      </c>
      <c r="J22" s="8">
        <v>2</v>
      </c>
      <c r="K22" s="17">
        <f t="shared" si="2"/>
        <v>146.1</v>
      </c>
      <c r="L22" s="9">
        <f t="shared" si="4"/>
        <v>2.6298000000000004</v>
      </c>
      <c r="M22" s="9">
        <f t="shared" si="3"/>
        <v>-51.9298</v>
      </c>
      <c r="N22" s="9">
        <v>51.9</v>
      </c>
      <c r="O22" s="25">
        <v>43.2</v>
      </c>
    </row>
    <row r="23" spans="1:15" ht="15.75">
      <c r="A23" s="6">
        <v>19</v>
      </c>
      <c r="B23" s="7" t="s">
        <v>20</v>
      </c>
      <c r="C23" s="8">
        <v>191.5</v>
      </c>
      <c r="D23" s="8">
        <f t="shared" si="0"/>
        <v>189.2392</v>
      </c>
      <c r="E23" s="9"/>
      <c r="F23" s="8">
        <v>199</v>
      </c>
      <c r="G23" s="8">
        <f t="shared" si="1"/>
        <v>390.5</v>
      </c>
      <c r="H23" s="8">
        <v>120</v>
      </c>
      <c r="I23" s="8">
        <v>3.6</v>
      </c>
      <c r="J23" s="8">
        <v>2</v>
      </c>
      <c r="K23" s="17">
        <f t="shared" si="2"/>
        <v>125.6</v>
      </c>
      <c r="L23" s="9">
        <f t="shared" si="4"/>
        <v>2.2608</v>
      </c>
      <c r="M23" s="9">
        <f t="shared" si="3"/>
        <v>262.63919999999996</v>
      </c>
      <c r="N23" s="9"/>
      <c r="O23" s="25"/>
    </row>
    <row r="24" spans="1:15" ht="15.75">
      <c r="A24" s="6">
        <v>20</v>
      </c>
      <c r="B24" s="7" t="s">
        <v>21</v>
      </c>
      <c r="C24" s="8">
        <v>167.8</v>
      </c>
      <c r="D24" s="8">
        <f t="shared" si="0"/>
        <v>164.983</v>
      </c>
      <c r="E24" s="9">
        <v>3.9</v>
      </c>
      <c r="F24" s="8">
        <v>420.1</v>
      </c>
      <c r="G24" s="8">
        <f t="shared" si="1"/>
        <v>587.9000000000001</v>
      </c>
      <c r="H24" s="8">
        <v>140.5</v>
      </c>
      <c r="I24" s="8">
        <v>14</v>
      </c>
      <c r="J24" s="8">
        <v>2</v>
      </c>
      <c r="K24" s="17">
        <f t="shared" si="2"/>
        <v>156.5</v>
      </c>
      <c r="L24" s="9">
        <f t="shared" si="4"/>
        <v>2.817</v>
      </c>
      <c r="M24" s="9">
        <f t="shared" si="3"/>
        <v>424.683</v>
      </c>
      <c r="N24" s="9"/>
      <c r="O24" s="25"/>
    </row>
    <row r="25" spans="1:15" ht="15.75">
      <c r="A25" s="6">
        <v>21</v>
      </c>
      <c r="B25" s="7" t="s">
        <v>22</v>
      </c>
      <c r="C25" s="8">
        <v>49.6</v>
      </c>
      <c r="D25" s="8">
        <f t="shared" si="0"/>
        <v>45.6238</v>
      </c>
      <c r="E25" s="9">
        <v>0.9</v>
      </c>
      <c r="F25" s="8">
        <v>412.1</v>
      </c>
      <c r="G25" s="8">
        <f t="shared" si="1"/>
        <v>461.70000000000005</v>
      </c>
      <c r="H25" s="8">
        <v>208.4</v>
      </c>
      <c r="I25" s="8">
        <v>10.5</v>
      </c>
      <c r="J25" s="8">
        <v>2</v>
      </c>
      <c r="K25" s="17">
        <f t="shared" si="2"/>
        <v>220.9</v>
      </c>
      <c r="L25" s="9">
        <f t="shared" si="4"/>
        <v>3.9762000000000004</v>
      </c>
      <c r="M25" s="9">
        <f t="shared" si="3"/>
        <v>235.9238</v>
      </c>
      <c r="N25" s="9"/>
      <c r="O25" s="25"/>
    </row>
    <row r="26" spans="1:15" ht="15.75">
      <c r="A26" s="6">
        <v>22</v>
      </c>
      <c r="B26" s="7" t="s">
        <v>23</v>
      </c>
      <c r="C26" s="8">
        <v>193.2</v>
      </c>
      <c r="D26" s="8">
        <f t="shared" si="0"/>
        <v>190.5504</v>
      </c>
      <c r="E26" s="9">
        <v>16.6</v>
      </c>
      <c r="F26" s="8">
        <v>246</v>
      </c>
      <c r="G26" s="8">
        <f t="shared" si="1"/>
        <v>439.2</v>
      </c>
      <c r="H26" s="8">
        <v>129.8</v>
      </c>
      <c r="I26" s="8">
        <v>15.4</v>
      </c>
      <c r="J26" s="8">
        <v>2</v>
      </c>
      <c r="K26" s="17">
        <f t="shared" si="2"/>
        <v>147.20000000000002</v>
      </c>
      <c r="L26" s="9">
        <f t="shared" si="4"/>
        <v>2.6496000000000004</v>
      </c>
      <c r="M26" s="9">
        <f t="shared" si="3"/>
        <v>272.7504</v>
      </c>
      <c r="N26" s="9"/>
      <c r="O26" s="25"/>
    </row>
    <row r="27" spans="1:15" ht="15.75">
      <c r="A27" s="6">
        <v>23</v>
      </c>
      <c r="B27" s="7" t="s">
        <v>24</v>
      </c>
      <c r="C27" s="8">
        <v>33.9</v>
      </c>
      <c r="D27" s="8">
        <f t="shared" si="0"/>
        <v>31.9542</v>
      </c>
      <c r="E27" s="9"/>
      <c r="F27" s="8">
        <v>48</v>
      </c>
      <c r="G27" s="8">
        <f t="shared" si="1"/>
        <v>81.9</v>
      </c>
      <c r="H27" s="8">
        <v>101</v>
      </c>
      <c r="I27" s="8">
        <v>5.1</v>
      </c>
      <c r="J27" s="8">
        <v>2</v>
      </c>
      <c r="K27" s="17">
        <f t="shared" si="2"/>
        <v>108.1</v>
      </c>
      <c r="L27" s="9">
        <f t="shared" si="4"/>
        <v>1.9458000000000002</v>
      </c>
      <c r="M27" s="9">
        <f t="shared" si="3"/>
        <v>-28.145799999999994</v>
      </c>
      <c r="N27" s="9">
        <v>28.1</v>
      </c>
      <c r="O27" s="25">
        <v>23.4</v>
      </c>
    </row>
    <row r="28" spans="1:15" ht="15.75">
      <c r="A28" s="6">
        <v>24</v>
      </c>
      <c r="B28" s="7" t="s">
        <v>25</v>
      </c>
      <c r="C28" s="8">
        <v>133.4</v>
      </c>
      <c r="D28" s="8">
        <f t="shared" si="0"/>
        <v>130.8458</v>
      </c>
      <c r="E28" s="9">
        <v>1.3</v>
      </c>
      <c r="F28" s="8">
        <v>262.1</v>
      </c>
      <c r="G28" s="8">
        <f t="shared" si="1"/>
        <v>395.5</v>
      </c>
      <c r="H28" s="8">
        <v>130.4</v>
      </c>
      <c r="I28" s="8">
        <v>9.5</v>
      </c>
      <c r="J28" s="8">
        <v>2</v>
      </c>
      <c r="K28" s="17">
        <f t="shared" si="2"/>
        <v>141.9</v>
      </c>
      <c r="L28" s="9">
        <f t="shared" si="4"/>
        <v>2.5542000000000002</v>
      </c>
      <c r="M28" s="9">
        <f t="shared" si="3"/>
        <v>249.7458</v>
      </c>
      <c r="N28" s="9"/>
      <c r="O28" s="25"/>
    </row>
    <row r="29" spans="1:15" ht="15.75">
      <c r="A29" s="6">
        <v>25</v>
      </c>
      <c r="B29" s="7" t="s">
        <v>26</v>
      </c>
      <c r="C29" s="8">
        <v>21.8</v>
      </c>
      <c r="D29" s="8">
        <f t="shared" si="0"/>
        <v>18.4556</v>
      </c>
      <c r="E29" s="9">
        <v>4.2</v>
      </c>
      <c r="F29" s="8">
        <v>241.5</v>
      </c>
      <c r="G29" s="8">
        <f t="shared" si="1"/>
        <v>263.3</v>
      </c>
      <c r="H29" s="8">
        <v>161</v>
      </c>
      <c r="I29" s="8">
        <v>22.8</v>
      </c>
      <c r="J29" s="8">
        <v>2</v>
      </c>
      <c r="K29" s="17">
        <f t="shared" si="2"/>
        <v>185.8</v>
      </c>
      <c r="L29" s="9">
        <f t="shared" si="4"/>
        <v>3.3444000000000007</v>
      </c>
      <c r="M29" s="9">
        <f t="shared" si="3"/>
        <v>69.9556</v>
      </c>
      <c r="N29" s="9"/>
      <c r="O29" s="25"/>
    </row>
    <row r="30" spans="1:15" ht="15.75">
      <c r="A30" s="6">
        <v>26</v>
      </c>
      <c r="B30" s="7" t="s">
        <v>27</v>
      </c>
      <c r="C30" s="8">
        <v>28.2</v>
      </c>
      <c r="D30" s="8">
        <f t="shared" si="0"/>
        <v>25.138199999999998</v>
      </c>
      <c r="E30" s="9">
        <v>0.1</v>
      </c>
      <c r="F30" s="8">
        <v>147.2</v>
      </c>
      <c r="G30" s="8">
        <f t="shared" si="1"/>
        <v>175.39999999999998</v>
      </c>
      <c r="H30" s="8">
        <v>160.9</v>
      </c>
      <c r="I30" s="8">
        <v>7.2</v>
      </c>
      <c r="J30" s="8">
        <v>2</v>
      </c>
      <c r="K30" s="17">
        <f t="shared" si="2"/>
        <v>170.1</v>
      </c>
      <c r="L30" s="9">
        <f t="shared" si="4"/>
        <v>3.0618000000000003</v>
      </c>
      <c r="M30" s="9">
        <f t="shared" si="3"/>
        <v>2.1381999999999834</v>
      </c>
      <c r="N30" s="9">
        <v>55.9</v>
      </c>
      <c r="O30" s="25">
        <v>46.6</v>
      </c>
    </row>
    <row r="31" spans="1:15" ht="15.75">
      <c r="A31" s="6">
        <v>27</v>
      </c>
      <c r="B31" s="7" t="s">
        <v>28</v>
      </c>
      <c r="C31" s="8">
        <v>28.2</v>
      </c>
      <c r="D31" s="8">
        <f t="shared" si="0"/>
        <v>25.876199999999997</v>
      </c>
      <c r="E31" s="9">
        <v>2</v>
      </c>
      <c r="F31" s="8">
        <v>70.4</v>
      </c>
      <c r="G31" s="8">
        <f t="shared" si="1"/>
        <v>98.60000000000001</v>
      </c>
      <c r="H31" s="8">
        <v>120.3</v>
      </c>
      <c r="I31" s="8">
        <v>6.8</v>
      </c>
      <c r="J31" s="8">
        <v>2</v>
      </c>
      <c r="K31" s="17">
        <f t="shared" si="2"/>
        <v>129.1</v>
      </c>
      <c r="L31" s="9">
        <f t="shared" si="4"/>
        <v>2.3238000000000003</v>
      </c>
      <c r="M31" s="9">
        <f t="shared" si="3"/>
        <v>-34.82379999999999</v>
      </c>
      <c r="N31" s="9">
        <v>34.8</v>
      </c>
      <c r="O31" s="25">
        <v>29</v>
      </c>
    </row>
    <row r="32" spans="1:15" ht="15.75">
      <c r="A32" s="6">
        <v>28</v>
      </c>
      <c r="B32" s="7" t="s">
        <v>29</v>
      </c>
      <c r="C32" s="8">
        <v>105.4</v>
      </c>
      <c r="D32" s="8">
        <f t="shared" si="0"/>
        <v>102.358</v>
      </c>
      <c r="E32" s="9">
        <v>0.2</v>
      </c>
      <c r="F32" s="8">
        <v>128.1</v>
      </c>
      <c r="G32" s="8">
        <f t="shared" si="1"/>
        <v>233.5</v>
      </c>
      <c r="H32" s="8">
        <v>150.7</v>
      </c>
      <c r="I32" s="8">
        <v>16.3</v>
      </c>
      <c r="J32" s="8">
        <v>2</v>
      </c>
      <c r="K32" s="17">
        <f t="shared" si="2"/>
        <v>169</v>
      </c>
      <c r="L32" s="9">
        <f t="shared" si="4"/>
        <v>3.0420000000000003</v>
      </c>
      <c r="M32" s="9">
        <f t="shared" si="3"/>
        <v>61.25799999999998</v>
      </c>
      <c r="N32" s="9"/>
      <c r="O32" s="25"/>
    </row>
    <row r="33" spans="1:15" ht="15.75">
      <c r="A33" s="6">
        <v>29</v>
      </c>
      <c r="B33" s="7" t="s">
        <v>30</v>
      </c>
      <c r="C33" s="8">
        <v>164.8</v>
      </c>
      <c r="D33" s="8">
        <f t="shared" si="0"/>
        <v>161.76700000000002</v>
      </c>
      <c r="E33" s="9">
        <v>0.6</v>
      </c>
      <c r="F33" s="8">
        <v>386</v>
      </c>
      <c r="G33" s="8">
        <f t="shared" si="1"/>
        <v>550.8</v>
      </c>
      <c r="H33" s="8">
        <v>156.9</v>
      </c>
      <c r="I33" s="8">
        <v>9.6</v>
      </c>
      <c r="J33" s="8">
        <v>2</v>
      </c>
      <c r="K33" s="17">
        <f t="shared" si="2"/>
        <v>168.5</v>
      </c>
      <c r="L33" s="9">
        <f t="shared" si="4"/>
        <v>3.0330000000000004</v>
      </c>
      <c r="M33" s="9">
        <f t="shared" si="3"/>
        <v>378.66700000000003</v>
      </c>
      <c r="N33" s="9"/>
      <c r="O33" s="25"/>
    </row>
    <row r="34" spans="1:15" ht="15.75">
      <c r="A34" s="6">
        <v>30</v>
      </c>
      <c r="B34" s="7" t="s">
        <v>31</v>
      </c>
      <c r="C34" s="8">
        <v>16.5</v>
      </c>
      <c r="D34" s="8">
        <f t="shared" si="0"/>
        <v>13.904399999999999</v>
      </c>
      <c r="E34" s="9">
        <v>0.3</v>
      </c>
      <c r="F34" s="8">
        <v>85.6</v>
      </c>
      <c r="G34" s="8">
        <f t="shared" si="1"/>
        <v>102.1</v>
      </c>
      <c r="H34" s="8">
        <v>132.9</v>
      </c>
      <c r="I34" s="8">
        <v>9.3</v>
      </c>
      <c r="J34" s="8">
        <v>2</v>
      </c>
      <c r="K34" s="17">
        <f t="shared" si="2"/>
        <v>144.20000000000002</v>
      </c>
      <c r="L34" s="9">
        <f t="shared" si="4"/>
        <v>2.5956000000000006</v>
      </c>
      <c r="M34" s="9">
        <f t="shared" si="3"/>
        <v>-44.995600000000024</v>
      </c>
      <c r="N34" s="9">
        <v>45</v>
      </c>
      <c r="O34" s="25">
        <v>37.5</v>
      </c>
    </row>
    <row r="35" spans="1:15" ht="15.75">
      <c r="A35" s="6">
        <v>31</v>
      </c>
      <c r="B35" s="7" t="s">
        <v>32</v>
      </c>
      <c r="C35" s="8">
        <v>4.6</v>
      </c>
      <c r="D35" s="8">
        <f t="shared" si="0"/>
        <v>3.5999999999999996</v>
      </c>
      <c r="E35" s="9"/>
      <c r="F35" s="8">
        <v>43.5</v>
      </c>
      <c r="G35" s="8">
        <f t="shared" si="1"/>
        <v>48.1</v>
      </c>
      <c r="H35" s="8">
        <v>124.1</v>
      </c>
      <c r="I35" s="8">
        <v>1.9</v>
      </c>
      <c r="J35" s="8">
        <v>2</v>
      </c>
      <c r="K35" s="17">
        <f t="shared" si="2"/>
        <v>128</v>
      </c>
      <c r="L35" s="20">
        <v>1</v>
      </c>
      <c r="M35" s="9">
        <f t="shared" si="3"/>
        <v>-80.9</v>
      </c>
      <c r="N35" s="9">
        <v>80.9</v>
      </c>
      <c r="O35" s="25">
        <v>67.4</v>
      </c>
    </row>
    <row r="36" spans="1:15" ht="15.75">
      <c r="A36" s="6">
        <v>32</v>
      </c>
      <c r="B36" s="7" t="s">
        <v>33</v>
      </c>
      <c r="C36" s="8">
        <v>261.1</v>
      </c>
      <c r="D36" s="8">
        <f t="shared" si="0"/>
        <v>258.4108</v>
      </c>
      <c r="E36" s="9"/>
      <c r="F36" s="8">
        <v>258.2</v>
      </c>
      <c r="G36" s="8">
        <f t="shared" si="1"/>
        <v>519.3</v>
      </c>
      <c r="H36" s="8">
        <v>137.6</v>
      </c>
      <c r="I36" s="8">
        <v>9.8</v>
      </c>
      <c r="J36" s="8">
        <v>2</v>
      </c>
      <c r="K36" s="17">
        <f t="shared" si="2"/>
        <v>149.4</v>
      </c>
      <c r="L36" s="9">
        <f t="shared" si="4"/>
        <v>2.6892000000000005</v>
      </c>
      <c r="M36" s="9">
        <f t="shared" si="3"/>
        <v>367.21079999999995</v>
      </c>
      <c r="N36" s="9"/>
      <c r="O36" s="25"/>
    </row>
    <row r="37" spans="1:15" ht="15.75">
      <c r="A37" s="6">
        <v>33</v>
      </c>
      <c r="B37" s="7" t="s">
        <v>34</v>
      </c>
      <c r="C37" s="8">
        <v>95.8</v>
      </c>
      <c r="D37" s="8">
        <f t="shared" si="0"/>
        <v>93.2818</v>
      </c>
      <c r="E37" s="9">
        <v>2.3</v>
      </c>
      <c r="F37" s="8">
        <v>327.9</v>
      </c>
      <c r="G37" s="8">
        <f t="shared" si="1"/>
        <v>423.7</v>
      </c>
      <c r="H37" s="8">
        <v>135.1</v>
      </c>
      <c r="I37" s="8">
        <v>2.8</v>
      </c>
      <c r="J37" s="8">
        <v>2</v>
      </c>
      <c r="K37" s="17">
        <f t="shared" si="2"/>
        <v>139.9</v>
      </c>
      <c r="L37" s="9">
        <f t="shared" si="4"/>
        <v>2.5182</v>
      </c>
      <c r="M37" s="9">
        <f t="shared" si="3"/>
        <v>278.9818</v>
      </c>
      <c r="N37" s="9"/>
      <c r="O37" s="25"/>
    </row>
    <row r="38" spans="1:15" ht="15.75">
      <c r="A38" s="6">
        <v>34</v>
      </c>
      <c r="B38" s="7" t="s">
        <v>35</v>
      </c>
      <c r="C38" s="8">
        <v>7.1</v>
      </c>
      <c r="D38" s="8">
        <f t="shared" si="0"/>
        <v>5.6</v>
      </c>
      <c r="E38" s="9">
        <v>0.3</v>
      </c>
      <c r="F38" s="8">
        <v>59.7</v>
      </c>
      <c r="G38" s="8">
        <f t="shared" si="1"/>
        <v>66.8</v>
      </c>
      <c r="H38" s="8">
        <v>123.2</v>
      </c>
      <c r="I38" s="8">
        <v>0.4</v>
      </c>
      <c r="J38" s="8">
        <v>2</v>
      </c>
      <c r="K38" s="17">
        <f t="shared" si="2"/>
        <v>125.60000000000001</v>
      </c>
      <c r="L38" s="20">
        <v>1.5</v>
      </c>
      <c r="M38" s="9">
        <f t="shared" si="3"/>
        <v>-60.60000000000001</v>
      </c>
      <c r="N38" s="9">
        <v>60.6</v>
      </c>
      <c r="O38" s="25">
        <v>50.5</v>
      </c>
    </row>
    <row r="39" spans="1:15" ht="15.75">
      <c r="A39" s="6">
        <v>35</v>
      </c>
      <c r="B39" s="7" t="s">
        <v>36</v>
      </c>
      <c r="C39" s="8">
        <v>179</v>
      </c>
      <c r="D39" s="8">
        <f t="shared" si="0"/>
        <v>176.3036</v>
      </c>
      <c r="E39" s="9">
        <v>0.1</v>
      </c>
      <c r="F39" s="8">
        <v>326.8</v>
      </c>
      <c r="G39" s="8">
        <f t="shared" si="1"/>
        <v>505.8</v>
      </c>
      <c r="H39" s="8">
        <v>140.5</v>
      </c>
      <c r="I39" s="8">
        <v>7.3</v>
      </c>
      <c r="J39" s="8">
        <v>2</v>
      </c>
      <c r="K39" s="17">
        <f t="shared" si="2"/>
        <v>149.8</v>
      </c>
      <c r="L39" s="9">
        <f t="shared" si="4"/>
        <v>2.6964000000000006</v>
      </c>
      <c r="M39" s="9">
        <f t="shared" si="3"/>
        <v>353.2036</v>
      </c>
      <c r="N39" s="9"/>
      <c r="O39" s="25"/>
    </row>
    <row r="40" spans="1:15" ht="15.75">
      <c r="A40" s="6">
        <v>36</v>
      </c>
      <c r="B40" s="7" t="s">
        <v>37</v>
      </c>
      <c r="C40" s="8">
        <v>87.8</v>
      </c>
      <c r="D40" s="8">
        <f t="shared" si="0"/>
        <v>85.0226</v>
      </c>
      <c r="E40" s="9">
        <v>1</v>
      </c>
      <c r="F40" s="8">
        <v>310.2</v>
      </c>
      <c r="G40" s="8">
        <f t="shared" si="1"/>
        <v>398</v>
      </c>
      <c r="H40" s="8">
        <v>143.4</v>
      </c>
      <c r="I40" s="8">
        <v>8.9</v>
      </c>
      <c r="J40" s="8">
        <v>2</v>
      </c>
      <c r="K40" s="17">
        <f t="shared" si="2"/>
        <v>154.3</v>
      </c>
      <c r="L40" s="9">
        <f t="shared" si="4"/>
        <v>2.7774000000000005</v>
      </c>
      <c r="M40" s="9">
        <f t="shared" si="3"/>
        <v>239.9226</v>
      </c>
      <c r="N40" s="9"/>
      <c r="O40" s="25"/>
    </row>
    <row r="41" spans="1:15" ht="15.75">
      <c r="A41" s="6">
        <v>37</v>
      </c>
      <c r="B41" s="7" t="s">
        <v>38</v>
      </c>
      <c r="C41" s="8">
        <v>141.9</v>
      </c>
      <c r="D41" s="8">
        <f t="shared" si="0"/>
        <v>139.1892</v>
      </c>
      <c r="E41" s="9"/>
      <c r="F41" s="8">
        <v>306.4</v>
      </c>
      <c r="G41" s="8">
        <f t="shared" si="1"/>
        <v>448.29999999999995</v>
      </c>
      <c r="H41" s="8">
        <v>142.3</v>
      </c>
      <c r="I41" s="8">
        <v>6.3</v>
      </c>
      <c r="J41" s="8">
        <v>2</v>
      </c>
      <c r="K41" s="17">
        <f t="shared" si="2"/>
        <v>150.60000000000002</v>
      </c>
      <c r="L41" s="9">
        <f t="shared" si="4"/>
        <v>2.7108000000000008</v>
      </c>
      <c r="M41" s="9">
        <f t="shared" si="3"/>
        <v>294.9892</v>
      </c>
      <c r="N41" s="9"/>
      <c r="O41" s="25"/>
    </row>
    <row r="42" spans="1:15" ht="31.5">
      <c r="A42" s="6">
        <v>38</v>
      </c>
      <c r="B42" s="7" t="s">
        <v>39</v>
      </c>
      <c r="C42" s="8">
        <v>5.2</v>
      </c>
      <c r="D42" s="8">
        <f t="shared" si="0"/>
        <v>3.7</v>
      </c>
      <c r="E42" s="9">
        <v>1.4</v>
      </c>
      <c r="F42" s="8">
        <v>44</v>
      </c>
      <c r="G42" s="8">
        <f t="shared" si="1"/>
        <v>49.2</v>
      </c>
      <c r="H42" s="8">
        <v>109.9</v>
      </c>
      <c r="I42" s="8">
        <v>3.4</v>
      </c>
      <c r="J42" s="8">
        <v>2</v>
      </c>
      <c r="K42" s="17">
        <f t="shared" si="2"/>
        <v>115.30000000000001</v>
      </c>
      <c r="L42" s="20">
        <v>1.5</v>
      </c>
      <c r="M42" s="9">
        <f t="shared" si="3"/>
        <v>-69.00000000000001</v>
      </c>
      <c r="N42" s="9">
        <v>69</v>
      </c>
      <c r="O42" s="25">
        <v>57.5</v>
      </c>
    </row>
    <row r="43" spans="1:15" ht="15.75">
      <c r="A43" s="6">
        <v>39</v>
      </c>
      <c r="B43" s="7" t="s">
        <v>40</v>
      </c>
      <c r="C43" s="8">
        <v>10</v>
      </c>
      <c r="D43" s="8">
        <f t="shared" si="0"/>
        <v>7.7392</v>
      </c>
      <c r="E43" s="9"/>
      <c r="F43" s="8">
        <v>24.1</v>
      </c>
      <c r="G43" s="8">
        <f t="shared" si="1"/>
        <v>34.1</v>
      </c>
      <c r="H43" s="8">
        <v>119.1</v>
      </c>
      <c r="I43" s="8">
        <v>4.5</v>
      </c>
      <c r="J43" s="8">
        <v>2</v>
      </c>
      <c r="K43" s="17">
        <f t="shared" si="2"/>
        <v>125.6</v>
      </c>
      <c r="L43" s="9">
        <f t="shared" si="4"/>
        <v>2.2608</v>
      </c>
      <c r="M43" s="9">
        <f t="shared" si="3"/>
        <v>-93.76079999999999</v>
      </c>
      <c r="N43" s="9">
        <v>93.8</v>
      </c>
      <c r="O43" s="25">
        <v>78.1</v>
      </c>
    </row>
    <row r="44" spans="1:15" ht="15.75">
      <c r="A44" s="6">
        <v>40</v>
      </c>
      <c r="B44" s="7" t="s">
        <v>41</v>
      </c>
      <c r="C44" s="8">
        <v>8.3</v>
      </c>
      <c r="D44" s="8">
        <f t="shared" si="0"/>
        <v>5.720600000000001</v>
      </c>
      <c r="E44" s="9">
        <v>7.8</v>
      </c>
      <c r="F44" s="8">
        <v>167.7</v>
      </c>
      <c r="G44" s="8">
        <f t="shared" si="1"/>
        <v>176</v>
      </c>
      <c r="H44" s="8">
        <v>135.1</v>
      </c>
      <c r="I44" s="8">
        <v>6.2</v>
      </c>
      <c r="J44" s="8">
        <v>2</v>
      </c>
      <c r="K44" s="17">
        <f t="shared" si="2"/>
        <v>143.29999999999998</v>
      </c>
      <c r="L44" s="9">
        <f t="shared" si="4"/>
        <v>2.5794</v>
      </c>
      <c r="M44" s="9">
        <f t="shared" si="3"/>
        <v>22.320600000000013</v>
      </c>
      <c r="N44" s="9"/>
      <c r="O44" s="25"/>
    </row>
    <row r="45" spans="1:15" ht="15.75">
      <c r="A45" s="6">
        <v>41</v>
      </c>
      <c r="B45" s="7" t="s">
        <v>42</v>
      </c>
      <c r="C45" s="8">
        <v>24.6</v>
      </c>
      <c r="D45" s="8">
        <f t="shared" si="0"/>
        <v>21.6768</v>
      </c>
      <c r="E45" s="9"/>
      <c r="F45" s="8">
        <v>189.8</v>
      </c>
      <c r="G45" s="8">
        <f t="shared" si="1"/>
        <v>214.4</v>
      </c>
      <c r="H45" s="8">
        <v>146.5</v>
      </c>
      <c r="I45" s="8">
        <v>13.9</v>
      </c>
      <c r="J45" s="8">
        <v>2</v>
      </c>
      <c r="K45" s="17">
        <f t="shared" si="2"/>
        <v>162.4</v>
      </c>
      <c r="L45" s="9">
        <f t="shared" si="4"/>
        <v>2.9232000000000005</v>
      </c>
      <c r="M45" s="9">
        <f t="shared" si="3"/>
        <v>49.07680000000002</v>
      </c>
      <c r="N45" s="9"/>
      <c r="O45" s="25"/>
    </row>
    <row r="46" spans="1:15" ht="15.75">
      <c r="A46" s="6">
        <v>42</v>
      </c>
      <c r="B46" s="7" t="s">
        <v>43</v>
      </c>
      <c r="C46" s="8">
        <v>163.8</v>
      </c>
      <c r="D46" s="8">
        <f t="shared" si="0"/>
        <v>161.217</v>
      </c>
      <c r="E46" s="9">
        <v>1.3</v>
      </c>
      <c r="F46" s="8">
        <v>271.6</v>
      </c>
      <c r="G46" s="8">
        <f t="shared" si="1"/>
        <v>435.40000000000003</v>
      </c>
      <c r="H46" s="8">
        <v>128.5</v>
      </c>
      <c r="I46" s="8">
        <v>13</v>
      </c>
      <c r="J46" s="8">
        <v>2</v>
      </c>
      <c r="K46" s="17">
        <f t="shared" si="2"/>
        <v>143.5</v>
      </c>
      <c r="L46" s="9">
        <f t="shared" si="4"/>
        <v>2.583</v>
      </c>
      <c r="M46" s="9">
        <f t="shared" si="3"/>
        <v>288.01700000000005</v>
      </c>
      <c r="N46" s="9"/>
      <c r="O46" s="26"/>
    </row>
    <row r="47" spans="1:15" ht="15.75">
      <c r="A47" s="6">
        <v>43</v>
      </c>
      <c r="B47" s="7" t="s">
        <v>44</v>
      </c>
      <c r="C47" s="8">
        <v>28</v>
      </c>
      <c r="D47" s="8">
        <f t="shared" si="0"/>
        <v>25.2064</v>
      </c>
      <c r="E47" s="9">
        <v>1.2</v>
      </c>
      <c r="F47" s="8">
        <v>189</v>
      </c>
      <c r="G47" s="8">
        <f t="shared" si="1"/>
        <v>217</v>
      </c>
      <c r="H47" s="8">
        <v>144.8</v>
      </c>
      <c r="I47" s="8">
        <v>8.4</v>
      </c>
      <c r="J47" s="8">
        <v>2</v>
      </c>
      <c r="K47" s="17">
        <f t="shared" si="2"/>
        <v>155.20000000000002</v>
      </c>
      <c r="L47" s="9">
        <f t="shared" si="4"/>
        <v>2.7936000000000005</v>
      </c>
      <c r="M47" s="9">
        <f t="shared" si="3"/>
        <v>57.80639999999997</v>
      </c>
      <c r="N47" s="9"/>
      <c r="O47" s="26"/>
    </row>
    <row r="48" spans="1:15" ht="15.75">
      <c r="A48" s="10" t="s">
        <v>45</v>
      </c>
      <c r="B48" s="7" t="s">
        <v>48</v>
      </c>
      <c r="C48" s="11">
        <f aca="true" t="shared" si="5" ref="C48:L48">SUM(C5:C47)</f>
        <v>3350.500000000001</v>
      </c>
      <c r="D48" s="11">
        <f t="shared" si="0"/>
        <v>3233.403600000001</v>
      </c>
      <c r="E48" s="11">
        <f>SUM(E5:E47)</f>
        <v>106.99999999999999</v>
      </c>
      <c r="F48" s="11">
        <f>SUM(F5:F47)</f>
        <v>8390.8</v>
      </c>
      <c r="G48" s="11">
        <f t="shared" si="5"/>
        <v>11741.3</v>
      </c>
      <c r="H48" s="11">
        <f t="shared" si="5"/>
        <v>6234.200000000001</v>
      </c>
      <c r="I48" s="11">
        <f t="shared" si="5"/>
        <v>411.49999999999994</v>
      </c>
      <c r="J48" s="11">
        <f t="shared" si="5"/>
        <v>86</v>
      </c>
      <c r="K48" s="11">
        <f t="shared" si="5"/>
        <v>6730.700000000001</v>
      </c>
      <c r="L48" s="11">
        <f t="shared" si="5"/>
        <v>117.09640000000005</v>
      </c>
      <c r="M48" s="12">
        <f t="shared" si="3"/>
        <v>4786.5036</v>
      </c>
      <c r="N48" s="11">
        <f>SUM(N5:N47)</f>
        <v>817.1999999999999</v>
      </c>
      <c r="O48" s="11">
        <f>SUM(O5:O47)</f>
        <v>681</v>
      </c>
    </row>
    <row r="49" spans="1:15" ht="15.75" hidden="1">
      <c r="A49" s="13">
        <v>44</v>
      </c>
      <c r="B49" s="7" t="s">
        <v>0</v>
      </c>
      <c r="C49" s="14"/>
      <c r="D49" s="8">
        <f t="shared" si="0"/>
        <v>0</v>
      </c>
      <c r="E49" s="8"/>
      <c r="F49" s="14"/>
      <c r="G49" s="14">
        <f>C49+F49</f>
        <v>0</v>
      </c>
      <c r="H49" s="14"/>
      <c r="I49" s="14"/>
      <c r="J49" s="14"/>
      <c r="K49" s="17">
        <f t="shared" si="2"/>
        <v>0</v>
      </c>
      <c r="L49" s="9">
        <f t="shared" si="4"/>
        <v>0</v>
      </c>
      <c r="M49" s="9">
        <f t="shared" si="3"/>
        <v>0</v>
      </c>
      <c r="N49" s="9"/>
      <c r="O49" s="26"/>
    </row>
    <row r="50" spans="1:15" ht="15.75">
      <c r="A50" s="13">
        <v>45</v>
      </c>
      <c r="B50" s="7" t="s">
        <v>1</v>
      </c>
      <c r="C50" s="9">
        <v>599.2</v>
      </c>
      <c r="D50" s="8">
        <f t="shared" si="0"/>
        <v>594.7648</v>
      </c>
      <c r="E50" s="8">
        <v>1.4</v>
      </c>
      <c r="F50" s="9">
        <v>878.6</v>
      </c>
      <c r="G50" s="14">
        <f>C50+F50</f>
        <v>1477.8000000000002</v>
      </c>
      <c r="H50" s="14">
        <v>229.4</v>
      </c>
      <c r="I50" s="14">
        <v>15</v>
      </c>
      <c r="J50" s="14">
        <v>2</v>
      </c>
      <c r="K50" s="17">
        <f t="shared" si="2"/>
        <v>246.4</v>
      </c>
      <c r="L50" s="9">
        <f t="shared" si="4"/>
        <v>4.435200000000001</v>
      </c>
      <c r="M50" s="9">
        <f t="shared" si="3"/>
        <v>1225.5648</v>
      </c>
      <c r="N50" s="9"/>
      <c r="O50" s="26"/>
    </row>
    <row r="51" spans="1:15" ht="15.75">
      <c r="A51" s="15"/>
      <c r="B51" s="16" t="s">
        <v>49</v>
      </c>
      <c r="C51" s="12">
        <f>C50+C48</f>
        <v>3949.7000000000007</v>
      </c>
      <c r="D51" s="11">
        <f t="shared" si="0"/>
        <v>3828.1684000000005</v>
      </c>
      <c r="E51" s="11">
        <f>E50+E48</f>
        <v>108.39999999999999</v>
      </c>
      <c r="F51" s="12">
        <f>F48+F50</f>
        <v>9269.4</v>
      </c>
      <c r="G51" s="12">
        <f aca="true" t="shared" si="6" ref="G51:L51">G50+G48</f>
        <v>13219.099999999999</v>
      </c>
      <c r="H51" s="12">
        <f t="shared" si="6"/>
        <v>6463.6</v>
      </c>
      <c r="I51" s="12">
        <f t="shared" si="6"/>
        <v>426.49999999999994</v>
      </c>
      <c r="J51" s="12">
        <f t="shared" si="6"/>
        <v>88</v>
      </c>
      <c r="K51" s="12">
        <f t="shared" si="6"/>
        <v>6977.1</v>
      </c>
      <c r="L51" s="12">
        <f t="shared" si="6"/>
        <v>121.53160000000004</v>
      </c>
      <c r="M51" s="12">
        <f t="shared" si="3"/>
        <v>6012.0684</v>
      </c>
      <c r="N51" s="12">
        <f>N48+N50</f>
        <v>817.1999999999999</v>
      </c>
      <c r="O51" s="12">
        <f>O48+O50</f>
        <v>681</v>
      </c>
    </row>
    <row r="54" spans="1:15" ht="30.75" customHeight="1">
      <c r="A54" s="32" t="s">
        <v>66</v>
      </c>
      <c r="B54" s="32"/>
      <c r="C54" s="32"/>
      <c r="D54" s="32"/>
      <c r="E54" s="28"/>
      <c r="F54" s="28"/>
      <c r="G54" s="28"/>
      <c r="H54" s="28"/>
      <c r="I54" s="28"/>
      <c r="J54" s="28"/>
      <c r="K54" s="28"/>
      <c r="L54" s="28"/>
      <c r="M54" s="28"/>
      <c r="N54" s="33" t="s">
        <v>64</v>
      </c>
      <c r="O54" s="33"/>
    </row>
    <row r="55" spans="2:13" ht="12.75">
      <c r="B55" s="29"/>
      <c r="D55" s="2"/>
      <c r="M55" s="21"/>
    </row>
    <row r="56" spans="2:6" ht="12.75">
      <c r="B56" s="2"/>
      <c r="F56" s="23"/>
    </row>
  </sheetData>
  <sheetProtection/>
  <mergeCells count="4">
    <mergeCell ref="A2:N2"/>
    <mergeCell ref="M1:O1"/>
    <mergeCell ref="A54:D54"/>
    <mergeCell ref="N54:O54"/>
  </mergeCells>
  <printOptions/>
  <pageMargins left="0.42" right="0.33" top="0.393700787401575" bottom="0.393700787401575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оленка</dc:creator>
  <cp:keywords/>
  <dc:description/>
  <cp:lastModifiedBy>Admin</cp:lastModifiedBy>
  <cp:lastPrinted>2015-03-17T05:31:45Z</cp:lastPrinted>
  <dcterms:created xsi:type="dcterms:W3CDTF">2014-04-07T09:46:38Z</dcterms:created>
  <dcterms:modified xsi:type="dcterms:W3CDTF">2015-03-26T09:46:28Z</dcterms:modified>
  <cp:category/>
  <cp:version/>
  <cp:contentType/>
  <cp:contentStatus/>
</cp:coreProperties>
</file>