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'Лист1'!$A$1:$AL$56</definedName>
  </definedNames>
  <calcPr fullCalcOnLoad="1"/>
</workbook>
</file>

<file path=xl/sharedStrings.xml><?xml version="1.0" encoding="utf-8"?>
<sst xmlns="http://schemas.openxmlformats.org/spreadsheetml/2006/main" count="70" uniqueCount="69">
  <si>
    <t>Сільські ради</t>
  </si>
  <si>
    <t>БАЗАР</t>
  </si>
  <si>
    <t>БИЧКІВЦІ</t>
  </si>
  <si>
    <t>БІЛА</t>
  </si>
  <si>
    <t>БІЛОБОЖНИЦЯ</t>
  </si>
  <si>
    <t>БОСИРИ</t>
  </si>
  <si>
    <t>ВИГНАНКА</t>
  </si>
  <si>
    <t>ВОЛЯ ЧОРНОКІН.</t>
  </si>
  <si>
    <t>ДАВИДКІВЦІ</t>
  </si>
  <si>
    <t>ДЖУРИН</t>
  </si>
  <si>
    <t>ЗАБОЛОТІВКА</t>
  </si>
  <si>
    <t>ЗАЛІССЯ</t>
  </si>
  <si>
    <t>ЗВИНЯЧ</t>
  </si>
  <si>
    <t>КАПУСТИНЦІ</t>
  </si>
  <si>
    <t>КОЛИНДЯНИ</t>
  </si>
  <si>
    <t>КОСІВ</t>
  </si>
  <si>
    <t>КОЦЮБИНЧИКИ</t>
  </si>
  <si>
    <t>КРИВЕНЬКЕ</t>
  </si>
  <si>
    <t>МАЛІ ЧОРНОКІНЦІ</t>
  </si>
  <si>
    <t>МИЛІВЦІ</t>
  </si>
  <si>
    <t>МУХАВКА</t>
  </si>
  <si>
    <t>НАГІРЯНКА</t>
  </si>
  <si>
    <t>ПАЛАШІВКА</t>
  </si>
  <si>
    <t>ПАСТУШЕ</t>
  </si>
  <si>
    <t>ПОЛІВЦІ</t>
  </si>
  <si>
    <t>ПРОБІЖНА</t>
  </si>
  <si>
    <t>РИДОДУБИ</t>
  </si>
  <si>
    <t>РОМАШІВКА</t>
  </si>
  <si>
    <t>РОСОХАЧ</t>
  </si>
  <si>
    <t>СВИДОВА</t>
  </si>
  <si>
    <t>СКОРОДИНЦІ</t>
  </si>
  <si>
    <t>СОКИРИНЦІ</t>
  </si>
  <si>
    <t>СОСУЛІВКА</t>
  </si>
  <si>
    <t>СТАРА ЯГІЛЬНИЦЯ</t>
  </si>
  <si>
    <t>ТАРНАВКА</t>
  </si>
  <si>
    <t>ТОВСТЕНЬКЕ</t>
  </si>
  <si>
    <t>УГРИНЬ</t>
  </si>
  <si>
    <t>УЛАШКІВЦІ</t>
  </si>
  <si>
    <t>ЧОРНОКІНЦІ</t>
  </si>
  <si>
    <t>ШВАЙКІВЦІ</t>
  </si>
  <si>
    <t>ШМАНЬКІВЦІ</t>
  </si>
  <si>
    <t>ШМАНЬКІВЧИКИ</t>
  </si>
  <si>
    <t>ШУЛЬГАНІВКА</t>
  </si>
  <si>
    <t>Я ГІЛЬНИЦЯ</t>
  </si>
  <si>
    <t>червень</t>
  </si>
  <si>
    <t>ВСЬОГО по селу</t>
  </si>
  <si>
    <t>Заводська</t>
  </si>
  <si>
    <t>Міська</t>
  </si>
  <si>
    <t>ВСЬГО ПО РАЙОНУ</t>
  </si>
  <si>
    <t>Районна рада</t>
  </si>
  <si>
    <t>Державні службовці</t>
  </si>
  <si>
    <t>Штатні одиниці</t>
  </si>
  <si>
    <t>ОКЛАД</t>
  </si>
  <si>
    <t>СТАЖ</t>
  </si>
  <si>
    <t xml:space="preserve">РАЗОМ </t>
  </si>
  <si>
    <t>нічні</t>
  </si>
  <si>
    <t>інші обов. виплати</t>
  </si>
  <si>
    <t>інші</t>
  </si>
  <si>
    <t>Фактичні видатки за 2014 рік</t>
  </si>
  <si>
    <t>Фактичні видатки за 2014 рік без інших видатків</t>
  </si>
  <si>
    <t>Різниця (Розрах.2015-факт 2014)</t>
  </si>
  <si>
    <t>Делеговані видатки на 2014 рік</t>
  </si>
  <si>
    <t>%</t>
  </si>
  <si>
    <t>Відхилення проекту на 2015 рік до факту за 2014 рік</t>
  </si>
  <si>
    <t>Обсяг видатків на 2015 рік</t>
  </si>
  <si>
    <t xml:space="preserve">Розрахунок обсягу видатків на дитячі дошкільні заклади на 2015 рік </t>
  </si>
  <si>
    <t>Т.В. ЯБЛОНЬ</t>
  </si>
  <si>
    <t>Заступник керуючого справами- начальник відділу з гуманітарних питань районної ради</t>
  </si>
  <si>
    <t>Додаток № 6                                                                                                                                                                                                         до рішення сесії районної ради                                                                                                         від 03 лютого 2015 року № 509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</si>
</sst>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  <numFmt numFmtId="187" formatCode="0.0000000000"/>
    <numFmt numFmtId="188" formatCode="0.0"/>
  </numFmts>
  <fonts count="43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88" fontId="5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5"/>
  <sheetViews>
    <sheetView tabSelected="1" view="pageBreakPreview" zoomScaleSheetLayoutView="100" zoomScalePageLayoutView="0" workbookViewId="0" topLeftCell="A1">
      <pane xSplit="2" ySplit="3" topLeftCell="T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5.125" style="0" customWidth="1"/>
    <col min="2" max="2" width="26.00390625" style="0" customWidth="1"/>
    <col min="3" max="3" width="1.12109375" style="0" hidden="1" customWidth="1"/>
    <col min="4" max="4" width="11.625" style="0" hidden="1" customWidth="1"/>
    <col min="5" max="5" width="10.75390625" style="0" hidden="1" customWidth="1"/>
    <col min="6" max="6" width="11.625" style="0" hidden="1" customWidth="1"/>
    <col min="7" max="7" width="11.375" style="0" hidden="1" customWidth="1"/>
    <col min="8" max="8" width="9.875" style="0" hidden="1" customWidth="1"/>
    <col min="9" max="9" width="8.25390625" style="0" hidden="1" customWidth="1"/>
    <col min="10" max="10" width="7.75390625" style="0" hidden="1" customWidth="1"/>
    <col min="11" max="11" width="7.00390625" style="0" hidden="1" customWidth="1"/>
    <col min="12" max="12" width="9.25390625" style="0" hidden="1" customWidth="1"/>
    <col min="13" max="13" width="7.75390625" style="0" hidden="1" customWidth="1"/>
    <col min="14" max="14" width="10.375" style="0" hidden="1" customWidth="1"/>
    <col min="15" max="15" width="9.75390625" style="0" hidden="1" customWidth="1"/>
    <col min="16" max="16" width="11.25390625" style="0" hidden="1" customWidth="1"/>
    <col min="17" max="17" width="9.875" style="0" hidden="1" customWidth="1"/>
    <col min="18" max="18" width="10.00390625" style="0" hidden="1" customWidth="1"/>
    <col min="19" max="19" width="10.375" style="0" hidden="1" customWidth="1"/>
    <col min="20" max="20" width="3.875" style="0" hidden="1" customWidth="1"/>
    <col min="21" max="21" width="15.00390625" style="0" customWidth="1"/>
    <col min="22" max="22" width="0.12890625" style="0" hidden="1" customWidth="1"/>
    <col min="23" max="24" width="15.75390625" style="0" hidden="1" customWidth="1"/>
    <col min="25" max="25" width="0.12890625" style="0" hidden="1" customWidth="1"/>
    <col min="26" max="26" width="15.75390625" style="0" hidden="1" customWidth="1"/>
    <col min="27" max="27" width="10.25390625" style="0" hidden="1" customWidth="1"/>
    <col min="28" max="28" width="12.875" style="0" customWidth="1"/>
    <col min="29" max="30" width="10.25390625" style="0" hidden="1" customWidth="1"/>
    <col min="31" max="31" width="16.25390625" style="0" customWidth="1"/>
    <col min="32" max="32" width="11.125" style="0" customWidth="1"/>
    <col min="33" max="33" width="39.00390625" style="0" hidden="1" customWidth="1"/>
    <col min="34" max="34" width="12.625" style="0" hidden="1" customWidth="1"/>
    <col min="35" max="35" width="17.875" style="0" hidden="1" customWidth="1"/>
    <col min="36" max="36" width="4.75390625" style="0" hidden="1" customWidth="1"/>
    <col min="37" max="42" width="9.125" style="0" hidden="1" customWidth="1"/>
  </cols>
  <sheetData>
    <row r="1" spans="2:32" ht="57" customHeight="1">
      <c r="B1" s="25"/>
      <c r="AB1" s="27" t="s">
        <v>68</v>
      </c>
      <c r="AC1" s="27"/>
      <c r="AD1" s="27"/>
      <c r="AE1" s="27"/>
      <c r="AF1" s="27"/>
    </row>
    <row r="2" spans="1:33" ht="42" customHeight="1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"/>
    </row>
    <row r="3" spans="1:53" ht="78" customHeight="1">
      <c r="A3" s="7"/>
      <c r="B3" s="6" t="s">
        <v>0</v>
      </c>
      <c r="C3" s="8" t="s">
        <v>51</v>
      </c>
      <c r="D3" s="8" t="s">
        <v>50</v>
      </c>
      <c r="E3" s="6"/>
      <c r="F3" s="6"/>
      <c r="G3" s="6"/>
      <c r="H3" s="6" t="s">
        <v>52</v>
      </c>
      <c r="I3" s="6" t="s">
        <v>53</v>
      </c>
      <c r="J3" s="9">
        <v>0.2</v>
      </c>
      <c r="K3" s="9" t="s">
        <v>55</v>
      </c>
      <c r="L3" s="10" t="s">
        <v>56</v>
      </c>
      <c r="M3" s="6" t="s">
        <v>54</v>
      </c>
      <c r="N3" s="6"/>
      <c r="O3" s="6">
        <v>2111</v>
      </c>
      <c r="P3" s="6">
        <v>2120</v>
      </c>
      <c r="Q3" s="6">
        <v>2220</v>
      </c>
      <c r="R3" s="6">
        <v>2230</v>
      </c>
      <c r="S3" s="6">
        <v>2270</v>
      </c>
      <c r="T3" s="22" t="s">
        <v>57</v>
      </c>
      <c r="U3" s="11" t="s">
        <v>64</v>
      </c>
      <c r="V3" s="11"/>
      <c r="W3" s="11"/>
      <c r="X3" s="11"/>
      <c r="Y3" s="11"/>
      <c r="Z3" s="11" t="s">
        <v>44</v>
      </c>
      <c r="AA3" s="12" t="s">
        <v>58</v>
      </c>
      <c r="AB3" s="23" t="s">
        <v>59</v>
      </c>
      <c r="AC3" s="23" t="s">
        <v>60</v>
      </c>
      <c r="AD3" s="23" t="s">
        <v>61</v>
      </c>
      <c r="AE3" s="23" t="s">
        <v>63</v>
      </c>
      <c r="AF3" s="23" t="s">
        <v>62</v>
      </c>
      <c r="AG3" s="2"/>
      <c r="AH3" s="2"/>
      <c r="AI3" s="2"/>
      <c r="AJ3" s="2"/>
      <c r="AK3" s="2"/>
      <c r="AL3" s="2"/>
      <c r="AM3" s="2"/>
      <c r="AN3" s="2"/>
      <c r="AO3" s="2"/>
      <c r="AP3" s="5"/>
      <c r="AQ3" s="2"/>
      <c r="AR3" s="2"/>
      <c r="AS3" s="2"/>
      <c r="AT3" s="2"/>
      <c r="AU3" s="2"/>
      <c r="AV3" s="2"/>
      <c r="AW3" s="2"/>
      <c r="AX3" s="2"/>
      <c r="AY3" s="1"/>
      <c r="AZ3" s="1"/>
      <c r="BA3" s="1"/>
    </row>
    <row r="4" spans="1:41" ht="19.5" customHeight="1">
      <c r="A4" s="13">
        <v>1</v>
      </c>
      <c r="B4" s="14" t="s">
        <v>1</v>
      </c>
      <c r="C4" s="7">
        <v>4</v>
      </c>
      <c r="D4" s="7"/>
      <c r="E4" s="7"/>
      <c r="F4" s="7"/>
      <c r="G4" s="7"/>
      <c r="H4" s="6">
        <v>33.8</v>
      </c>
      <c r="I4" s="7">
        <v>4.9</v>
      </c>
      <c r="J4" s="7">
        <v>3.8</v>
      </c>
      <c r="K4" s="7"/>
      <c r="L4" s="7"/>
      <c r="M4" s="6">
        <f>SUM(H4:L4)</f>
        <v>42.49999999999999</v>
      </c>
      <c r="N4" s="7">
        <v>55.7</v>
      </c>
      <c r="O4" s="7">
        <v>42.5</v>
      </c>
      <c r="P4" s="15">
        <f>M4*0.363</f>
        <v>15.427499999999997</v>
      </c>
      <c r="Q4" s="15">
        <v>0.1</v>
      </c>
      <c r="R4" s="15">
        <v>10.7</v>
      </c>
      <c r="S4" s="15">
        <v>5.5</v>
      </c>
      <c r="T4" s="15">
        <v>5</v>
      </c>
      <c r="U4" s="16">
        <f>O4+P4+Q4+R4+S4+T4</f>
        <v>79.22749999999999</v>
      </c>
      <c r="V4" s="7"/>
      <c r="W4" s="7"/>
      <c r="X4" s="15"/>
      <c r="Y4" s="15"/>
      <c r="Z4" s="7"/>
      <c r="AA4" s="7">
        <v>83.2</v>
      </c>
      <c r="AB4" s="7">
        <v>78.9</v>
      </c>
      <c r="AC4" s="15">
        <f>U4-AA4</f>
        <v>-3.972500000000011</v>
      </c>
      <c r="AD4" s="15">
        <v>138.5</v>
      </c>
      <c r="AE4" s="15">
        <f>U4-AB4</f>
        <v>0.32749999999998636</v>
      </c>
      <c r="AF4" s="15">
        <f>U4/AB4*100</f>
        <v>100.41508238276298</v>
      </c>
      <c r="AG4" s="1"/>
      <c r="AH4" s="1"/>
      <c r="AI4" s="1"/>
      <c r="AJ4" s="1"/>
      <c r="AK4" s="1"/>
      <c r="AL4" s="1"/>
      <c r="AM4" s="1"/>
      <c r="AN4" s="1"/>
      <c r="AO4" s="1"/>
    </row>
    <row r="5" spans="1:41" ht="19.5" customHeight="1">
      <c r="A5" s="13">
        <v>2</v>
      </c>
      <c r="B5" s="14" t="s">
        <v>3</v>
      </c>
      <c r="C5" s="7">
        <v>18.5</v>
      </c>
      <c r="D5" s="7"/>
      <c r="E5" s="7"/>
      <c r="F5" s="7"/>
      <c r="G5" s="7"/>
      <c r="H5" s="6">
        <v>298</v>
      </c>
      <c r="I5" s="7">
        <v>25.2</v>
      </c>
      <c r="J5" s="7">
        <v>27.1</v>
      </c>
      <c r="K5" s="7"/>
      <c r="L5" s="7">
        <v>17.3</v>
      </c>
      <c r="M5" s="6">
        <f aca="true" t="shared" si="0" ref="M5:M46">SUM(H5:L5)</f>
        <v>367.6</v>
      </c>
      <c r="N5" s="7">
        <v>350</v>
      </c>
      <c r="O5" s="7">
        <v>340.6</v>
      </c>
      <c r="P5" s="15">
        <v>124.7</v>
      </c>
      <c r="Q5" s="15">
        <v>0.1</v>
      </c>
      <c r="R5" s="15">
        <v>77</v>
      </c>
      <c r="S5" s="15">
        <v>45.7</v>
      </c>
      <c r="T5" s="15">
        <v>5</v>
      </c>
      <c r="U5" s="16">
        <f aca="true" t="shared" si="1" ref="U5:U46">O5+P5+Q5+R5+S5+T5</f>
        <v>593.1000000000001</v>
      </c>
      <c r="V5" s="7"/>
      <c r="W5" s="7"/>
      <c r="X5" s="15"/>
      <c r="Y5" s="15"/>
      <c r="Z5" s="7"/>
      <c r="AA5" s="7">
        <v>663.7</v>
      </c>
      <c r="AB5" s="7">
        <v>589.9</v>
      </c>
      <c r="AC5" s="15">
        <f aca="true" t="shared" si="2" ref="AC5:AC46">U5-AA5</f>
        <v>-70.59999999999991</v>
      </c>
      <c r="AD5" s="15">
        <v>665</v>
      </c>
      <c r="AE5" s="15">
        <f aca="true" t="shared" si="3" ref="AE5:AE50">U5-AB5</f>
        <v>3.200000000000159</v>
      </c>
      <c r="AF5" s="15">
        <f aca="true" t="shared" si="4" ref="AF5:AF51">U5/AB5*100</f>
        <v>100.54246482454656</v>
      </c>
      <c r="AG5" s="1"/>
      <c r="AH5" s="1"/>
      <c r="AI5" s="1"/>
      <c r="AJ5" s="1"/>
      <c r="AK5" s="1"/>
      <c r="AL5" s="1"/>
      <c r="AM5" s="1"/>
      <c r="AN5" s="1"/>
      <c r="AO5" s="1"/>
    </row>
    <row r="6" spans="1:41" ht="19.5" customHeight="1">
      <c r="A6" s="13">
        <v>3</v>
      </c>
      <c r="B6" s="14" t="s">
        <v>4</v>
      </c>
      <c r="C6" s="7">
        <v>18</v>
      </c>
      <c r="D6" s="7"/>
      <c r="E6" s="7"/>
      <c r="F6" s="7"/>
      <c r="G6" s="7"/>
      <c r="H6" s="6">
        <v>289.8</v>
      </c>
      <c r="I6" s="7">
        <v>24.9</v>
      </c>
      <c r="J6" s="7">
        <v>25.3</v>
      </c>
      <c r="K6" s="7"/>
      <c r="L6" s="7">
        <v>1.6</v>
      </c>
      <c r="M6" s="6">
        <f t="shared" si="0"/>
        <v>341.6</v>
      </c>
      <c r="N6" s="7">
        <v>360.7</v>
      </c>
      <c r="O6" s="7">
        <v>361.6</v>
      </c>
      <c r="P6" s="15">
        <v>131.3</v>
      </c>
      <c r="Q6" s="15">
        <v>0.3</v>
      </c>
      <c r="R6" s="15">
        <v>84.5</v>
      </c>
      <c r="S6" s="15">
        <v>68</v>
      </c>
      <c r="T6" s="15">
        <v>5</v>
      </c>
      <c r="U6" s="16">
        <f t="shared" si="1"/>
        <v>650.7</v>
      </c>
      <c r="V6" s="7"/>
      <c r="W6" s="7"/>
      <c r="X6" s="15"/>
      <c r="Y6" s="15"/>
      <c r="Z6" s="7"/>
      <c r="AA6" s="7">
        <v>657.7</v>
      </c>
      <c r="AB6" s="7">
        <v>647.2</v>
      </c>
      <c r="AC6" s="15">
        <f t="shared" si="2"/>
        <v>-7</v>
      </c>
      <c r="AD6" s="15">
        <v>491</v>
      </c>
      <c r="AE6" s="15">
        <f t="shared" si="3"/>
        <v>3.5</v>
      </c>
      <c r="AF6" s="15">
        <f t="shared" si="4"/>
        <v>100.54079110012361</v>
      </c>
      <c r="AG6" s="1"/>
      <c r="AH6" s="1"/>
      <c r="AI6" s="1"/>
      <c r="AJ6" s="1"/>
      <c r="AK6" s="1"/>
      <c r="AL6" s="1"/>
      <c r="AM6" s="1"/>
      <c r="AN6" s="1"/>
      <c r="AO6" s="1"/>
    </row>
    <row r="7" spans="1:41" ht="19.5" customHeight="1">
      <c r="A7" s="13">
        <v>4</v>
      </c>
      <c r="B7" s="14" t="s">
        <v>2</v>
      </c>
      <c r="C7" s="7">
        <v>4.5</v>
      </c>
      <c r="D7" s="7"/>
      <c r="E7" s="7"/>
      <c r="F7" s="7"/>
      <c r="G7" s="7"/>
      <c r="H7" s="6">
        <v>76.2</v>
      </c>
      <c r="I7" s="7">
        <v>10.5</v>
      </c>
      <c r="J7" s="7">
        <v>8.7</v>
      </c>
      <c r="K7" s="7">
        <v>0.7</v>
      </c>
      <c r="L7" s="7"/>
      <c r="M7" s="6">
        <f t="shared" si="0"/>
        <v>96.10000000000001</v>
      </c>
      <c r="N7" s="7">
        <v>96.1</v>
      </c>
      <c r="O7" s="7">
        <v>96.1</v>
      </c>
      <c r="P7" s="15">
        <f aca="true" t="shared" si="5" ref="P7:P50">M7*0.363</f>
        <v>34.8843</v>
      </c>
      <c r="Q7" s="15">
        <v>0.3</v>
      </c>
      <c r="R7" s="15">
        <v>27.7</v>
      </c>
      <c r="S7" s="15">
        <v>25.4</v>
      </c>
      <c r="T7" s="15">
        <v>5</v>
      </c>
      <c r="U7" s="16">
        <f t="shared" si="1"/>
        <v>189.3843</v>
      </c>
      <c r="V7" s="7"/>
      <c r="W7" s="7"/>
      <c r="X7" s="15"/>
      <c r="Y7" s="15"/>
      <c r="Z7" s="7"/>
      <c r="AA7" s="7">
        <v>192</v>
      </c>
      <c r="AB7" s="7">
        <v>188.5</v>
      </c>
      <c r="AC7" s="15">
        <f t="shared" si="2"/>
        <v>-2.615700000000004</v>
      </c>
      <c r="AD7" s="15">
        <v>193.9</v>
      </c>
      <c r="AE7" s="15">
        <f t="shared" si="3"/>
        <v>0.8842999999999961</v>
      </c>
      <c r="AF7" s="15">
        <f t="shared" si="4"/>
        <v>100.469124668435</v>
      </c>
      <c r="AG7" s="1"/>
      <c r="AH7" s="1"/>
      <c r="AI7" s="1"/>
      <c r="AJ7" s="1"/>
      <c r="AK7" s="1"/>
      <c r="AL7" s="1"/>
      <c r="AM7" s="1"/>
      <c r="AN7" s="1"/>
      <c r="AO7" s="1"/>
    </row>
    <row r="8" spans="1:41" ht="19.5" customHeight="1">
      <c r="A8" s="13">
        <v>5</v>
      </c>
      <c r="B8" s="14" t="s">
        <v>5</v>
      </c>
      <c r="C8" s="7"/>
      <c r="D8" s="7"/>
      <c r="E8" s="7"/>
      <c r="F8" s="7"/>
      <c r="G8" s="7"/>
      <c r="H8" s="6"/>
      <c r="I8" s="7"/>
      <c r="J8" s="7"/>
      <c r="K8" s="7"/>
      <c r="L8" s="7"/>
      <c r="M8" s="6">
        <f t="shared" si="0"/>
        <v>0</v>
      </c>
      <c r="N8" s="7"/>
      <c r="O8" s="7"/>
      <c r="P8" s="15">
        <f t="shared" si="5"/>
        <v>0</v>
      </c>
      <c r="Q8" s="15"/>
      <c r="R8" s="15"/>
      <c r="S8" s="15"/>
      <c r="T8" s="15"/>
      <c r="U8" s="16">
        <f t="shared" si="1"/>
        <v>0</v>
      </c>
      <c r="V8" s="7"/>
      <c r="W8" s="7"/>
      <c r="X8" s="15"/>
      <c r="Y8" s="15"/>
      <c r="Z8" s="7"/>
      <c r="AA8" s="7"/>
      <c r="AB8" s="7"/>
      <c r="AC8" s="15"/>
      <c r="AD8" s="15"/>
      <c r="AE8" s="15"/>
      <c r="AF8" s="15"/>
      <c r="AG8" s="1"/>
      <c r="AH8" s="1"/>
      <c r="AI8" s="1"/>
      <c r="AJ8" s="1"/>
      <c r="AK8" s="1"/>
      <c r="AL8" s="1"/>
      <c r="AM8" s="1"/>
      <c r="AN8" s="1"/>
      <c r="AO8" s="1"/>
    </row>
    <row r="9" spans="1:41" ht="19.5" customHeight="1">
      <c r="A9" s="17">
        <v>6</v>
      </c>
      <c r="B9" s="14" t="s">
        <v>7</v>
      </c>
      <c r="C9" s="14">
        <v>4.5</v>
      </c>
      <c r="D9" s="14"/>
      <c r="E9" s="14"/>
      <c r="F9" s="14"/>
      <c r="G9" s="14"/>
      <c r="H9" s="18">
        <v>72.6</v>
      </c>
      <c r="I9" s="14">
        <v>3.2</v>
      </c>
      <c r="J9" s="14">
        <v>5.8</v>
      </c>
      <c r="K9" s="14"/>
      <c r="L9" s="14"/>
      <c r="M9" s="18">
        <f t="shared" si="0"/>
        <v>81.6</v>
      </c>
      <c r="N9" s="14">
        <v>69.8</v>
      </c>
      <c r="O9" s="14">
        <v>81.6</v>
      </c>
      <c r="P9" s="19">
        <f t="shared" si="5"/>
        <v>29.620799999999996</v>
      </c>
      <c r="Q9" s="19">
        <v>0.1</v>
      </c>
      <c r="R9" s="19">
        <v>27.3</v>
      </c>
      <c r="S9" s="19">
        <v>2.2</v>
      </c>
      <c r="T9" s="19">
        <v>5</v>
      </c>
      <c r="U9" s="20">
        <f t="shared" si="1"/>
        <v>145.8208</v>
      </c>
      <c r="V9" s="14"/>
      <c r="W9" s="14"/>
      <c r="X9" s="19"/>
      <c r="Y9" s="19"/>
      <c r="Z9" s="14"/>
      <c r="AA9" s="14">
        <v>95.2</v>
      </c>
      <c r="AB9" s="14">
        <v>92</v>
      </c>
      <c r="AC9" s="19">
        <f t="shared" si="2"/>
        <v>50.62079999999999</v>
      </c>
      <c r="AD9" s="19">
        <v>100.3</v>
      </c>
      <c r="AE9" s="19">
        <f t="shared" si="3"/>
        <v>53.82079999999999</v>
      </c>
      <c r="AF9" s="21">
        <f t="shared" si="4"/>
        <v>158.50086956521739</v>
      </c>
      <c r="AG9" s="1"/>
      <c r="AH9" s="1"/>
      <c r="AI9" s="1"/>
      <c r="AJ9" s="1"/>
      <c r="AK9" s="1"/>
      <c r="AL9" s="1"/>
      <c r="AM9" s="1"/>
      <c r="AN9" s="1"/>
      <c r="AO9" s="1"/>
    </row>
    <row r="10" spans="1:41" ht="19.5" customHeight="1">
      <c r="A10" s="13">
        <v>7</v>
      </c>
      <c r="B10" s="14" t="s">
        <v>6</v>
      </c>
      <c r="C10" s="7"/>
      <c r="D10" s="7"/>
      <c r="E10" s="7"/>
      <c r="F10" s="7"/>
      <c r="G10" s="7"/>
      <c r="H10" s="6"/>
      <c r="I10" s="7"/>
      <c r="J10" s="7"/>
      <c r="K10" s="7"/>
      <c r="L10" s="7"/>
      <c r="M10" s="6">
        <f t="shared" si="0"/>
        <v>0</v>
      </c>
      <c r="N10" s="7"/>
      <c r="O10" s="7"/>
      <c r="P10" s="15">
        <f t="shared" si="5"/>
        <v>0</v>
      </c>
      <c r="Q10" s="15"/>
      <c r="R10" s="15"/>
      <c r="S10" s="15"/>
      <c r="T10" s="15"/>
      <c r="U10" s="16">
        <f t="shared" si="1"/>
        <v>0</v>
      </c>
      <c r="V10" s="7"/>
      <c r="W10" s="7"/>
      <c r="X10" s="15"/>
      <c r="Y10" s="15"/>
      <c r="Z10" s="7"/>
      <c r="AA10" s="7"/>
      <c r="AB10" s="7"/>
      <c r="AC10" s="15"/>
      <c r="AD10" s="15"/>
      <c r="AE10" s="15"/>
      <c r="AF10" s="15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9.5" customHeight="1">
      <c r="A11" s="13">
        <v>8</v>
      </c>
      <c r="B11" s="14" t="s">
        <v>9</v>
      </c>
      <c r="C11" s="7">
        <v>8</v>
      </c>
      <c r="D11" s="7"/>
      <c r="E11" s="7"/>
      <c r="F11" s="7"/>
      <c r="G11" s="7"/>
      <c r="H11" s="6">
        <v>138</v>
      </c>
      <c r="I11" s="7">
        <v>18.4</v>
      </c>
      <c r="J11" s="7">
        <v>18.9</v>
      </c>
      <c r="K11" s="7"/>
      <c r="L11" s="7">
        <v>9.1</v>
      </c>
      <c r="M11" s="6">
        <f t="shared" si="0"/>
        <v>184.4</v>
      </c>
      <c r="N11" s="7">
        <v>216.3</v>
      </c>
      <c r="O11" s="7">
        <v>194.4</v>
      </c>
      <c r="P11" s="15">
        <v>70.9</v>
      </c>
      <c r="Q11" s="15">
        <v>0.2</v>
      </c>
      <c r="R11" s="15">
        <v>25.1</v>
      </c>
      <c r="S11" s="15">
        <v>38</v>
      </c>
      <c r="T11" s="15">
        <v>5</v>
      </c>
      <c r="U11" s="16">
        <f t="shared" si="1"/>
        <v>333.6</v>
      </c>
      <c r="V11" s="7"/>
      <c r="W11" s="7"/>
      <c r="X11" s="15"/>
      <c r="Y11" s="15"/>
      <c r="Z11" s="7"/>
      <c r="AA11" s="7">
        <v>336.4</v>
      </c>
      <c r="AB11" s="7">
        <v>332.4</v>
      </c>
      <c r="AC11" s="15">
        <f t="shared" si="2"/>
        <v>-2.7999999999999545</v>
      </c>
      <c r="AD11" s="15">
        <v>372.7</v>
      </c>
      <c r="AE11" s="15">
        <f t="shared" si="3"/>
        <v>1.2000000000000455</v>
      </c>
      <c r="AF11" s="15">
        <f t="shared" si="4"/>
        <v>100.36101083032491</v>
      </c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9.5" customHeight="1">
      <c r="A12" s="13">
        <v>9</v>
      </c>
      <c r="B12" s="14" t="s">
        <v>8</v>
      </c>
      <c r="C12" s="7">
        <v>5</v>
      </c>
      <c r="D12" s="7"/>
      <c r="E12" s="7"/>
      <c r="F12" s="7"/>
      <c r="G12" s="7"/>
      <c r="H12" s="6">
        <v>83.5</v>
      </c>
      <c r="I12" s="7">
        <v>6.5</v>
      </c>
      <c r="J12" s="7">
        <v>8.6</v>
      </c>
      <c r="K12" s="7"/>
      <c r="L12" s="7"/>
      <c r="M12" s="6">
        <f t="shared" si="0"/>
        <v>98.6</v>
      </c>
      <c r="N12" s="7">
        <v>87.9</v>
      </c>
      <c r="O12" s="7">
        <v>51.3</v>
      </c>
      <c r="P12" s="15">
        <v>18.6</v>
      </c>
      <c r="Q12" s="15">
        <v>0.1</v>
      </c>
      <c r="R12" s="15">
        <v>16.9</v>
      </c>
      <c r="S12" s="15">
        <v>6</v>
      </c>
      <c r="T12" s="15">
        <v>5</v>
      </c>
      <c r="U12" s="16">
        <f t="shared" si="1"/>
        <v>97.9</v>
      </c>
      <c r="V12" s="7"/>
      <c r="W12" s="7"/>
      <c r="X12" s="15"/>
      <c r="Y12" s="15"/>
      <c r="Z12" s="7"/>
      <c r="AA12" s="7">
        <v>99.4</v>
      </c>
      <c r="AB12" s="7">
        <v>97.4</v>
      </c>
      <c r="AC12" s="15">
        <f t="shared" si="2"/>
        <v>-1.5</v>
      </c>
      <c r="AD12" s="15">
        <v>153.3</v>
      </c>
      <c r="AE12" s="15">
        <f t="shared" si="3"/>
        <v>0.5</v>
      </c>
      <c r="AF12" s="15">
        <f t="shared" si="4"/>
        <v>100.51334702258727</v>
      </c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9.5" customHeight="1">
      <c r="A13" s="13">
        <v>10</v>
      </c>
      <c r="B13" s="7" t="s">
        <v>11</v>
      </c>
      <c r="C13" s="7">
        <v>3.75</v>
      </c>
      <c r="D13" s="7"/>
      <c r="E13" s="7"/>
      <c r="F13" s="7"/>
      <c r="G13" s="7"/>
      <c r="H13" s="6">
        <v>64.1</v>
      </c>
      <c r="I13" s="7">
        <v>5.5</v>
      </c>
      <c r="J13" s="7">
        <v>8.4</v>
      </c>
      <c r="K13" s="7"/>
      <c r="L13" s="7"/>
      <c r="M13" s="6">
        <f t="shared" si="0"/>
        <v>78</v>
      </c>
      <c r="N13" s="7">
        <v>105</v>
      </c>
      <c r="O13" s="7">
        <v>78</v>
      </c>
      <c r="P13" s="15">
        <f t="shared" si="5"/>
        <v>28.314</v>
      </c>
      <c r="Q13" s="15">
        <v>0.1</v>
      </c>
      <c r="R13" s="15">
        <v>30.4</v>
      </c>
      <c r="S13" s="15">
        <v>35</v>
      </c>
      <c r="T13" s="15">
        <v>5</v>
      </c>
      <c r="U13" s="16">
        <f t="shared" si="1"/>
        <v>176.814</v>
      </c>
      <c r="V13" s="7"/>
      <c r="W13" s="7"/>
      <c r="X13" s="15"/>
      <c r="Y13" s="15"/>
      <c r="Z13" s="7"/>
      <c r="AA13" s="7">
        <v>180</v>
      </c>
      <c r="AB13" s="7">
        <v>176.3</v>
      </c>
      <c r="AC13" s="15">
        <f t="shared" si="2"/>
        <v>-3.186000000000007</v>
      </c>
      <c r="AD13" s="15">
        <v>193.9</v>
      </c>
      <c r="AE13" s="15">
        <f t="shared" si="3"/>
        <v>0.5139999999999816</v>
      </c>
      <c r="AF13" s="15">
        <f t="shared" si="4"/>
        <v>100.29154849688031</v>
      </c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9.5" customHeight="1">
      <c r="A14" s="13">
        <v>11</v>
      </c>
      <c r="B14" s="7" t="s">
        <v>12</v>
      </c>
      <c r="C14" s="7">
        <v>6</v>
      </c>
      <c r="D14" s="7"/>
      <c r="E14" s="7"/>
      <c r="F14" s="7"/>
      <c r="G14" s="7"/>
      <c r="H14" s="6">
        <v>98.3</v>
      </c>
      <c r="I14" s="7">
        <v>7.2</v>
      </c>
      <c r="J14" s="7">
        <v>7.7</v>
      </c>
      <c r="K14" s="7"/>
      <c r="L14" s="7">
        <v>1.2</v>
      </c>
      <c r="M14" s="6">
        <f t="shared" si="0"/>
        <v>114.4</v>
      </c>
      <c r="N14" s="7">
        <v>105.7</v>
      </c>
      <c r="O14" s="7">
        <v>100.4</v>
      </c>
      <c r="P14" s="15">
        <v>36.4</v>
      </c>
      <c r="Q14" s="15">
        <v>0.1</v>
      </c>
      <c r="R14" s="15">
        <v>20.3</v>
      </c>
      <c r="S14" s="15">
        <v>28.5</v>
      </c>
      <c r="T14" s="15">
        <v>5</v>
      </c>
      <c r="U14" s="16">
        <f t="shared" si="1"/>
        <v>190.70000000000002</v>
      </c>
      <c r="V14" s="7"/>
      <c r="W14" s="7"/>
      <c r="X14" s="15"/>
      <c r="Y14" s="15"/>
      <c r="Z14" s="7"/>
      <c r="AA14" s="7">
        <v>198</v>
      </c>
      <c r="AB14" s="7">
        <v>189.8</v>
      </c>
      <c r="AC14" s="15">
        <f t="shared" si="2"/>
        <v>-7.299999999999983</v>
      </c>
      <c r="AD14" s="15">
        <v>201.6</v>
      </c>
      <c r="AE14" s="15">
        <f t="shared" si="3"/>
        <v>0.9000000000000057</v>
      </c>
      <c r="AF14" s="15">
        <f t="shared" si="4"/>
        <v>100.47418335089569</v>
      </c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9.5" customHeight="1">
      <c r="A15" s="13">
        <v>12</v>
      </c>
      <c r="B15" s="7" t="s">
        <v>10</v>
      </c>
      <c r="C15" s="7"/>
      <c r="D15" s="7"/>
      <c r="E15" s="7"/>
      <c r="F15" s="7"/>
      <c r="G15" s="7"/>
      <c r="H15" s="6"/>
      <c r="I15" s="7"/>
      <c r="J15" s="7"/>
      <c r="K15" s="7"/>
      <c r="L15" s="7"/>
      <c r="M15" s="6">
        <f t="shared" si="0"/>
        <v>0</v>
      </c>
      <c r="N15" s="7"/>
      <c r="O15" s="7"/>
      <c r="P15" s="15">
        <f t="shared" si="5"/>
        <v>0</v>
      </c>
      <c r="Q15" s="15"/>
      <c r="R15" s="15"/>
      <c r="S15" s="15"/>
      <c r="T15" s="15"/>
      <c r="U15" s="16">
        <f t="shared" si="1"/>
        <v>0</v>
      </c>
      <c r="V15" s="7"/>
      <c r="W15" s="7"/>
      <c r="X15" s="15"/>
      <c r="Y15" s="15"/>
      <c r="Z15" s="7"/>
      <c r="AA15" s="7"/>
      <c r="AB15" s="7"/>
      <c r="AC15" s="15"/>
      <c r="AD15" s="15"/>
      <c r="AE15" s="15"/>
      <c r="AF15" s="15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9.5" customHeight="1">
      <c r="A16" s="13">
        <v>13</v>
      </c>
      <c r="B16" s="7" t="s">
        <v>13</v>
      </c>
      <c r="C16" s="7"/>
      <c r="D16" s="7"/>
      <c r="E16" s="7"/>
      <c r="F16" s="7"/>
      <c r="G16" s="7"/>
      <c r="H16" s="6"/>
      <c r="I16" s="7"/>
      <c r="J16" s="7"/>
      <c r="K16" s="7"/>
      <c r="L16" s="7"/>
      <c r="M16" s="6">
        <f t="shared" si="0"/>
        <v>0</v>
      </c>
      <c r="N16" s="7"/>
      <c r="O16" s="7"/>
      <c r="P16" s="15">
        <f t="shared" si="5"/>
        <v>0</v>
      </c>
      <c r="Q16" s="15"/>
      <c r="R16" s="15"/>
      <c r="S16" s="15"/>
      <c r="T16" s="15"/>
      <c r="U16" s="16">
        <f t="shared" si="1"/>
        <v>0</v>
      </c>
      <c r="V16" s="7"/>
      <c r="W16" s="7"/>
      <c r="X16" s="15"/>
      <c r="Y16" s="15"/>
      <c r="Z16" s="7"/>
      <c r="AA16" s="7"/>
      <c r="AB16" s="7"/>
      <c r="AC16" s="15"/>
      <c r="AD16" s="15"/>
      <c r="AE16" s="15"/>
      <c r="AF16" s="15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9.5" customHeight="1">
      <c r="A17" s="13">
        <v>14</v>
      </c>
      <c r="B17" s="7" t="s">
        <v>15</v>
      </c>
      <c r="C17" s="7">
        <v>9</v>
      </c>
      <c r="D17" s="7"/>
      <c r="E17" s="7"/>
      <c r="F17" s="7"/>
      <c r="G17" s="7"/>
      <c r="H17" s="6">
        <v>148</v>
      </c>
      <c r="I17" s="7">
        <v>9.2</v>
      </c>
      <c r="J17" s="7">
        <v>12.1</v>
      </c>
      <c r="K17" s="7"/>
      <c r="L17" s="7">
        <v>5.4</v>
      </c>
      <c r="M17" s="6">
        <f t="shared" si="0"/>
        <v>174.7</v>
      </c>
      <c r="N17" s="7">
        <v>180.9</v>
      </c>
      <c r="O17" s="7">
        <v>173</v>
      </c>
      <c r="P17" s="15">
        <v>62.8</v>
      </c>
      <c r="Q17" s="15">
        <v>0.2</v>
      </c>
      <c r="R17" s="15">
        <v>19.3</v>
      </c>
      <c r="S17" s="15">
        <v>35.5</v>
      </c>
      <c r="T17" s="15">
        <v>5</v>
      </c>
      <c r="U17" s="16">
        <f t="shared" si="1"/>
        <v>295.8</v>
      </c>
      <c r="V17" s="7"/>
      <c r="W17" s="7"/>
      <c r="X17" s="15"/>
      <c r="Y17" s="15"/>
      <c r="Z17" s="7"/>
      <c r="AA17" s="7">
        <v>304.3</v>
      </c>
      <c r="AB17" s="7">
        <v>294.8</v>
      </c>
      <c r="AC17" s="15">
        <f t="shared" si="2"/>
        <v>-8.5</v>
      </c>
      <c r="AD17" s="15">
        <v>282.7</v>
      </c>
      <c r="AE17" s="15">
        <f t="shared" si="3"/>
        <v>1</v>
      </c>
      <c r="AF17" s="15">
        <f t="shared" si="4"/>
        <v>100.3392130257802</v>
      </c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9.5" customHeight="1">
      <c r="A18" s="13">
        <v>15</v>
      </c>
      <c r="B18" s="7" t="s">
        <v>14</v>
      </c>
      <c r="C18" s="14">
        <v>8.15</v>
      </c>
      <c r="D18" s="7"/>
      <c r="E18" s="7"/>
      <c r="F18" s="7"/>
      <c r="G18" s="7"/>
      <c r="H18" s="6">
        <v>119.6</v>
      </c>
      <c r="I18" s="7">
        <v>13.5</v>
      </c>
      <c r="J18" s="7">
        <v>10.4</v>
      </c>
      <c r="K18" s="7"/>
      <c r="L18" s="7">
        <v>2.8</v>
      </c>
      <c r="M18" s="6">
        <f t="shared" si="0"/>
        <v>146.3</v>
      </c>
      <c r="N18" s="7">
        <v>172.3</v>
      </c>
      <c r="O18" s="7">
        <v>146.3</v>
      </c>
      <c r="P18" s="15">
        <f t="shared" si="5"/>
        <v>53.1069</v>
      </c>
      <c r="Q18" s="15">
        <v>0.1</v>
      </c>
      <c r="R18" s="15">
        <v>40.1</v>
      </c>
      <c r="S18" s="15">
        <v>38.5</v>
      </c>
      <c r="T18" s="15">
        <v>5</v>
      </c>
      <c r="U18" s="16">
        <f t="shared" si="1"/>
        <v>283.1069</v>
      </c>
      <c r="V18" s="7"/>
      <c r="W18" s="7"/>
      <c r="X18" s="15"/>
      <c r="Y18" s="15"/>
      <c r="Z18" s="7"/>
      <c r="AA18" s="7">
        <v>336.2</v>
      </c>
      <c r="AB18" s="7">
        <v>282.7</v>
      </c>
      <c r="AC18" s="15">
        <f t="shared" si="2"/>
        <v>-53.09309999999999</v>
      </c>
      <c r="AD18" s="15">
        <v>354.4</v>
      </c>
      <c r="AE18" s="15">
        <f t="shared" si="3"/>
        <v>0.40690000000000737</v>
      </c>
      <c r="AF18" s="15">
        <f t="shared" si="4"/>
        <v>100.1439334984082</v>
      </c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9.5" customHeight="1">
      <c r="A19" s="13">
        <v>16</v>
      </c>
      <c r="B19" s="7" t="s">
        <v>16</v>
      </c>
      <c r="C19" s="7"/>
      <c r="D19" s="7"/>
      <c r="E19" s="7"/>
      <c r="F19" s="7"/>
      <c r="G19" s="7"/>
      <c r="H19" s="6"/>
      <c r="I19" s="7"/>
      <c r="J19" s="7"/>
      <c r="K19" s="7"/>
      <c r="L19" s="7"/>
      <c r="M19" s="6">
        <f t="shared" si="0"/>
        <v>0</v>
      </c>
      <c r="N19" s="7"/>
      <c r="O19" s="7"/>
      <c r="P19" s="15">
        <f t="shared" si="5"/>
        <v>0</v>
      </c>
      <c r="Q19" s="15"/>
      <c r="R19" s="15"/>
      <c r="S19" s="15"/>
      <c r="T19" s="15"/>
      <c r="U19" s="16">
        <f t="shared" si="1"/>
        <v>0</v>
      </c>
      <c r="V19" s="7"/>
      <c r="W19" s="7"/>
      <c r="X19" s="15"/>
      <c r="Y19" s="15"/>
      <c r="Z19" s="7"/>
      <c r="AA19" s="7"/>
      <c r="AB19" s="7"/>
      <c r="AC19" s="15"/>
      <c r="AD19" s="15"/>
      <c r="AE19" s="15"/>
      <c r="AF19" s="15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9.5" customHeight="1">
      <c r="A20" s="13">
        <v>17</v>
      </c>
      <c r="B20" s="7" t="s">
        <v>17</v>
      </c>
      <c r="C20" s="7"/>
      <c r="D20" s="7"/>
      <c r="E20" s="7"/>
      <c r="F20" s="7"/>
      <c r="G20" s="7"/>
      <c r="H20" s="6"/>
      <c r="I20" s="7"/>
      <c r="J20" s="7"/>
      <c r="K20" s="7"/>
      <c r="L20" s="7"/>
      <c r="M20" s="6">
        <f t="shared" si="0"/>
        <v>0</v>
      </c>
      <c r="N20" s="7"/>
      <c r="O20" s="7"/>
      <c r="P20" s="15">
        <f t="shared" si="5"/>
        <v>0</v>
      </c>
      <c r="Q20" s="15"/>
      <c r="R20" s="15"/>
      <c r="S20" s="15"/>
      <c r="T20" s="15"/>
      <c r="U20" s="16">
        <f t="shared" si="1"/>
        <v>0</v>
      </c>
      <c r="V20" s="7"/>
      <c r="W20" s="7"/>
      <c r="X20" s="15"/>
      <c r="Y20" s="15"/>
      <c r="Z20" s="7"/>
      <c r="AA20" s="7"/>
      <c r="AB20" s="7"/>
      <c r="AC20" s="15"/>
      <c r="AD20" s="15"/>
      <c r="AE20" s="15"/>
      <c r="AF20" s="15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9.5" customHeight="1">
      <c r="A21" s="13">
        <v>18</v>
      </c>
      <c r="B21" s="14" t="s">
        <v>18</v>
      </c>
      <c r="C21" s="14">
        <v>2.25</v>
      </c>
      <c r="D21" s="14"/>
      <c r="E21" s="14"/>
      <c r="F21" s="14"/>
      <c r="G21" s="14"/>
      <c r="H21" s="18">
        <v>19.1</v>
      </c>
      <c r="I21" s="14"/>
      <c r="J21" s="14">
        <v>1.7</v>
      </c>
      <c r="K21" s="14"/>
      <c r="L21" s="14">
        <v>0.5</v>
      </c>
      <c r="M21" s="18">
        <f t="shared" si="0"/>
        <v>21.3</v>
      </c>
      <c r="N21" s="14">
        <v>36.7</v>
      </c>
      <c r="O21" s="14">
        <v>30.8</v>
      </c>
      <c r="P21" s="19">
        <v>11.2</v>
      </c>
      <c r="Q21" s="19">
        <v>0.1</v>
      </c>
      <c r="R21" s="19">
        <v>13</v>
      </c>
      <c r="S21" s="19">
        <v>1.8</v>
      </c>
      <c r="T21" s="19">
        <v>5</v>
      </c>
      <c r="U21" s="20">
        <f t="shared" si="1"/>
        <v>61.9</v>
      </c>
      <c r="V21" s="14"/>
      <c r="W21" s="14"/>
      <c r="X21" s="19"/>
      <c r="Y21" s="19"/>
      <c r="Z21" s="14"/>
      <c r="AA21" s="14">
        <v>45.1</v>
      </c>
      <c r="AB21" s="14">
        <v>43.6</v>
      </c>
      <c r="AC21" s="19">
        <f t="shared" si="2"/>
        <v>16.799999999999997</v>
      </c>
      <c r="AD21" s="19">
        <v>114.2</v>
      </c>
      <c r="AE21" s="19">
        <f t="shared" si="3"/>
        <v>18.299999999999997</v>
      </c>
      <c r="AF21" s="21">
        <f t="shared" si="4"/>
        <v>141.9724770642202</v>
      </c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9.5" customHeight="1">
      <c r="A22" s="13">
        <v>19</v>
      </c>
      <c r="B22" s="7" t="s">
        <v>19</v>
      </c>
      <c r="C22" s="7"/>
      <c r="D22" s="7"/>
      <c r="E22" s="7"/>
      <c r="F22" s="7"/>
      <c r="G22" s="7"/>
      <c r="H22" s="6"/>
      <c r="I22" s="7"/>
      <c r="J22" s="7"/>
      <c r="K22" s="7"/>
      <c r="L22" s="7"/>
      <c r="M22" s="6">
        <f t="shared" si="0"/>
        <v>0</v>
      </c>
      <c r="N22" s="7"/>
      <c r="O22" s="7"/>
      <c r="P22" s="15">
        <f t="shared" si="5"/>
        <v>0</v>
      </c>
      <c r="Q22" s="15"/>
      <c r="R22" s="15"/>
      <c r="S22" s="15"/>
      <c r="T22" s="15"/>
      <c r="U22" s="16">
        <f t="shared" si="1"/>
        <v>0</v>
      </c>
      <c r="V22" s="7"/>
      <c r="W22" s="7"/>
      <c r="X22" s="15"/>
      <c r="Y22" s="15"/>
      <c r="Z22" s="7"/>
      <c r="AA22" s="7"/>
      <c r="AB22" s="7"/>
      <c r="AC22" s="15"/>
      <c r="AD22" s="15"/>
      <c r="AE22" s="15"/>
      <c r="AF22" s="15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9.5" customHeight="1">
      <c r="A23" s="13">
        <v>20</v>
      </c>
      <c r="B23" s="7" t="s">
        <v>20</v>
      </c>
      <c r="C23" s="7">
        <v>5</v>
      </c>
      <c r="D23" s="7"/>
      <c r="E23" s="7"/>
      <c r="F23" s="7"/>
      <c r="G23" s="7"/>
      <c r="H23" s="6">
        <v>83.8</v>
      </c>
      <c r="I23" s="7">
        <v>10.3</v>
      </c>
      <c r="J23" s="7">
        <v>8</v>
      </c>
      <c r="K23" s="7"/>
      <c r="L23" s="7"/>
      <c r="M23" s="6">
        <f t="shared" si="0"/>
        <v>102.1</v>
      </c>
      <c r="N23" s="7">
        <v>137.7</v>
      </c>
      <c r="O23" s="7">
        <v>111.4</v>
      </c>
      <c r="P23" s="15">
        <v>40.5</v>
      </c>
      <c r="Q23" s="15">
        <v>0.1</v>
      </c>
      <c r="R23" s="15">
        <v>38.5</v>
      </c>
      <c r="S23" s="15">
        <v>40.5</v>
      </c>
      <c r="T23" s="15">
        <v>5</v>
      </c>
      <c r="U23" s="16"/>
      <c r="V23" s="7"/>
      <c r="W23" s="7"/>
      <c r="X23" s="15"/>
      <c r="Y23" s="15"/>
      <c r="Z23" s="7"/>
      <c r="AA23" s="7">
        <v>312.9</v>
      </c>
      <c r="AB23" s="7">
        <v>234.9</v>
      </c>
      <c r="AC23" s="15">
        <f t="shared" si="2"/>
        <v>-312.9</v>
      </c>
      <c r="AD23" s="15">
        <v>205.1</v>
      </c>
      <c r="AE23" s="15">
        <f t="shared" si="3"/>
        <v>-234.9</v>
      </c>
      <c r="AF23" s="15">
        <f t="shared" si="4"/>
        <v>0</v>
      </c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9.5" customHeight="1">
      <c r="A24" s="13">
        <v>21</v>
      </c>
      <c r="B24" s="7" t="s">
        <v>21</v>
      </c>
      <c r="C24" s="7">
        <v>20.5</v>
      </c>
      <c r="D24" s="7"/>
      <c r="E24" s="7"/>
      <c r="F24" s="7"/>
      <c r="G24" s="7"/>
      <c r="H24" s="6">
        <v>328.7</v>
      </c>
      <c r="I24" s="7">
        <v>23.9</v>
      </c>
      <c r="J24" s="7">
        <v>28.8</v>
      </c>
      <c r="K24" s="7"/>
      <c r="L24" s="7">
        <v>1.2</v>
      </c>
      <c r="M24" s="6">
        <f t="shared" si="0"/>
        <v>382.59999999999997</v>
      </c>
      <c r="N24" s="7">
        <v>394.9</v>
      </c>
      <c r="O24" s="7">
        <v>397.2</v>
      </c>
      <c r="P24" s="15">
        <v>144.2</v>
      </c>
      <c r="Q24" s="15">
        <v>0.4</v>
      </c>
      <c r="R24" s="15">
        <v>49.3</v>
      </c>
      <c r="S24" s="15">
        <v>71.6</v>
      </c>
      <c r="T24" s="15">
        <v>10</v>
      </c>
      <c r="U24" s="16">
        <f t="shared" si="1"/>
        <v>672.6999999999999</v>
      </c>
      <c r="V24" s="7"/>
      <c r="W24" s="7"/>
      <c r="X24" s="15"/>
      <c r="Y24" s="15"/>
      <c r="Z24" s="7"/>
      <c r="AA24" s="7">
        <v>672</v>
      </c>
      <c r="AB24" s="7">
        <v>666.1</v>
      </c>
      <c r="AC24" s="15">
        <f t="shared" si="2"/>
        <v>0.6999999999999318</v>
      </c>
      <c r="AD24" s="15">
        <v>547.4</v>
      </c>
      <c r="AE24" s="15">
        <f t="shared" si="3"/>
        <v>6.599999999999909</v>
      </c>
      <c r="AF24" s="15">
        <f t="shared" si="4"/>
        <v>100.99084221588348</v>
      </c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9.5" customHeight="1">
      <c r="A25" s="13">
        <v>22</v>
      </c>
      <c r="B25" s="7" t="s">
        <v>23</v>
      </c>
      <c r="C25" s="7"/>
      <c r="D25" s="7"/>
      <c r="E25" s="7"/>
      <c r="F25" s="7"/>
      <c r="G25" s="7"/>
      <c r="H25" s="6"/>
      <c r="I25" s="7"/>
      <c r="J25" s="7"/>
      <c r="K25" s="7"/>
      <c r="L25" s="7"/>
      <c r="M25" s="6">
        <f t="shared" si="0"/>
        <v>0</v>
      </c>
      <c r="N25" s="7"/>
      <c r="O25" s="7"/>
      <c r="P25" s="15">
        <f t="shared" si="5"/>
        <v>0</v>
      </c>
      <c r="Q25" s="15"/>
      <c r="R25" s="15"/>
      <c r="S25" s="15"/>
      <c r="T25" s="15"/>
      <c r="U25" s="16">
        <f t="shared" si="1"/>
        <v>0</v>
      </c>
      <c r="V25" s="7"/>
      <c r="W25" s="7"/>
      <c r="X25" s="15"/>
      <c r="Y25" s="15"/>
      <c r="Z25" s="7"/>
      <c r="AA25" s="7"/>
      <c r="AB25" s="7"/>
      <c r="AC25" s="15"/>
      <c r="AD25" s="15"/>
      <c r="AE25" s="15"/>
      <c r="AF25" s="15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9.5" customHeight="1">
      <c r="A26" s="13">
        <v>23</v>
      </c>
      <c r="B26" s="14" t="s">
        <v>22</v>
      </c>
      <c r="C26" s="14">
        <v>4.25</v>
      </c>
      <c r="D26" s="14"/>
      <c r="E26" s="14"/>
      <c r="F26" s="14"/>
      <c r="G26" s="14"/>
      <c r="H26" s="18">
        <v>70</v>
      </c>
      <c r="I26" s="14">
        <v>7.5</v>
      </c>
      <c r="J26" s="14">
        <v>6.7</v>
      </c>
      <c r="K26" s="14"/>
      <c r="L26" s="14">
        <v>1.8</v>
      </c>
      <c r="M26" s="18">
        <f t="shared" si="0"/>
        <v>86</v>
      </c>
      <c r="N26" s="14">
        <v>73.5</v>
      </c>
      <c r="O26" s="14">
        <v>86</v>
      </c>
      <c r="P26" s="19">
        <f t="shared" si="5"/>
        <v>31.218</v>
      </c>
      <c r="Q26" s="19">
        <v>0.1</v>
      </c>
      <c r="R26" s="19">
        <v>14.6</v>
      </c>
      <c r="S26" s="19">
        <v>11.2</v>
      </c>
      <c r="T26" s="19">
        <v>5</v>
      </c>
      <c r="U26" s="20">
        <f t="shared" si="1"/>
        <v>148.118</v>
      </c>
      <c r="V26" s="14"/>
      <c r="W26" s="14"/>
      <c r="X26" s="19"/>
      <c r="Y26" s="19"/>
      <c r="Z26" s="14"/>
      <c r="AA26" s="14">
        <v>131</v>
      </c>
      <c r="AB26" s="14">
        <v>116.2</v>
      </c>
      <c r="AC26" s="19">
        <f t="shared" si="2"/>
        <v>17.117999999999995</v>
      </c>
      <c r="AD26" s="19">
        <v>146</v>
      </c>
      <c r="AE26" s="19">
        <f t="shared" si="3"/>
        <v>31.917999999999992</v>
      </c>
      <c r="AF26" s="19">
        <f t="shared" si="4"/>
        <v>127.46815834767642</v>
      </c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9.5" customHeight="1">
      <c r="A27" s="13">
        <v>24</v>
      </c>
      <c r="B27" s="7" t="s">
        <v>24</v>
      </c>
      <c r="C27" s="7">
        <v>4</v>
      </c>
      <c r="D27" s="7"/>
      <c r="E27" s="7"/>
      <c r="F27" s="7"/>
      <c r="G27" s="7"/>
      <c r="H27" s="6">
        <v>69.6</v>
      </c>
      <c r="I27" s="7">
        <v>7.1</v>
      </c>
      <c r="J27" s="7">
        <v>8.1</v>
      </c>
      <c r="K27" s="7"/>
      <c r="L27" s="7">
        <v>1.2</v>
      </c>
      <c r="M27" s="6">
        <f t="shared" si="0"/>
        <v>85.99999999999999</v>
      </c>
      <c r="N27" s="7">
        <v>106.4</v>
      </c>
      <c r="O27" s="7">
        <v>99</v>
      </c>
      <c r="P27" s="15">
        <v>35.6</v>
      </c>
      <c r="Q27" s="15">
        <v>0.1</v>
      </c>
      <c r="R27" s="15">
        <v>21.1</v>
      </c>
      <c r="S27" s="15">
        <v>38</v>
      </c>
      <c r="T27" s="15">
        <v>5</v>
      </c>
      <c r="U27" s="16">
        <f t="shared" si="1"/>
        <v>198.79999999999998</v>
      </c>
      <c r="V27" s="7"/>
      <c r="W27" s="7"/>
      <c r="X27" s="15"/>
      <c r="Y27" s="15"/>
      <c r="Z27" s="7"/>
      <c r="AA27" s="7">
        <v>208.3</v>
      </c>
      <c r="AB27" s="7">
        <v>197.7</v>
      </c>
      <c r="AC27" s="15">
        <f t="shared" si="2"/>
        <v>-9.500000000000028</v>
      </c>
      <c r="AD27" s="15">
        <v>173.3</v>
      </c>
      <c r="AE27" s="15">
        <f t="shared" si="3"/>
        <v>1.0999999999999943</v>
      </c>
      <c r="AF27" s="15">
        <f t="shared" si="4"/>
        <v>100.5563985837127</v>
      </c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9.5" customHeight="1">
      <c r="A28" s="13">
        <v>25</v>
      </c>
      <c r="B28" s="7" t="s">
        <v>25</v>
      </c>
      <c r="C28" s="7">
        <v>6</v>
      </c>
      <c r="D28" s="7"/>
      <c r="E28" s="7"/>
      <c r="F28" s="7"/>
      <c r="G28" s="7"/>
      <c r="H28" s="6">
        <v>98.9</v>
      </c>
      <c r="I28" s="7">
        <v>10.5</v>
      </c>
      <c r="J28" s="7">
        <v>10.5</v>
      </c>
      <c r="K28" s="7"/>
      <c r="L28" s="7">
        <v>0.7</v>
      </c>
      <c r="M28" s="6">
        <f t="shared" si="0"/>
        <v>120.60000000000001</v>
      </c>
      <c r="N28" s="7">
        <v>130.4</v>
      </c>
      <c r="O28" s="7">
        <v>120.6</v>
      </c>
      <c r="P28" s="15">
        <f t="shared" si="5"/>
        <v>43.7778</v>
      </c>
      <c r="Q28" s="15">
        <v>0.1</v>
      </c>
      <c r="R28" s="15">
        <v>33.1</v>
      </c>
      <c r="S28" s="15">
        <v>34</v>
      </c>
      <c r="T28" s="15">
        <v>5</v>
      </c>
      <c r="U28" s="16">
        <f t="shared" si="1"/>
        <v>236.57779999999997</v>
      </c>
      <c r="V28" s="7"/>
      <c r="W28" s="7"/>
      <c r="X28" s="15"/>
      <c r="Y28" s="15"/>
      <c r="Z28" s="7"/>
      <c r="AA28" s="7">
        <v>238</v>
      </c>
      <c r="AB28" s="7">
        <v>235.1</v>
      </c>
      <c r="AC28" s="15">
        <f t="shared" si="2"/>
        <v>-1.422200000000032</v>
      </c>
      <c r="AD28" s="15">
        <v>284</v>
      </c>
      <c r="AE28" s="15">
        <f t="shared" si="3"/>
        <v>1.4777999999999736</v>
      </c>
      <c r="AF28" s="15">
        <f t="shared" si="4"/>
        <v>100.62858358145468</v>
      </c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9.5" customHeight="1">
      <c r="A29" s="13">
        <v>26</v>
      </c>
      <c r="B29" s="7" t="s">
        <v>28</v>
      </c>
      <c r="C29" s="7">
        <v>9.75</v>
      </c>
      <c r="D29" s="7"/>
      <c r="E29" s="7"/>
      <c r="F29" s="7"/>
      <c r="G29" s="7"/>
      <c r="H29" s="6">
        <v>159.1</v>
      </c>
      <c r="I29" s="7">
        <v>14.6</v>
      </c>
      <c r="J29" s="7">
        <v>16.5</v>
      </c>
      <c r="K29" s="7"/>
      <c r="L29" s="7"/>
      <c r="M29" s="6">
        <f t="shared" si="0"/>
        <v>190.2</v>
      </c>
      <c r="N29" s="7">
        <v>216</v>
      </c>
      <c r="O29" s="7">
        <v>178</v>
      </c>
      <c r="P29" s="15">
        <v>65</v>
      </c>
      <c r="Q29" s="15">
        <v>27</v>
      </c>
      <c r="R29" s="15">
        <v>35.2</v>
      </c>
      <c r="S29" s="15">
        <v>40.3</v>
      </c>
      <c r="T29" s="15">
        <v>5</v>
      </c>
      <c r="U29" s="16">
        <f t="shared" si="1"/>
        <v>350.5</v>
      </c>
      <c r="V29" s="7"/>
      <c r="W29" s="7"/>
      <c r="X29" s="15"/>
      <c r="Y29" s="15"/>
      <c r="Z29" s="7"/>
      <c r="AA29" s="7">
        <v>352.2</v>
      </c>
      <c r="AB29" s="7">
        <v>348.9</v>
      </c>
      <c r="AC29" s="15">
        <f t="shared" si="2"/>
        <v>-1.6999999999999886</v>
      </c>
      <c r="AD29" s="15">
        <v>387</v>
      </c>
      <c r="AE29" s="15">
        <f t="shared" si="3"/>
        <v>1.6000000000000227</v>
      </c>
      <c r="AF29" s="15">
        <f t="shared" si="4"/>
        <v>100.4585841215248</v>
      </c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9.5" customHeight="1">
      <c r="A30" s="13">
        <v>27</v>
      </c>
      <c r="B30" s="14" t="s">
        <v>27</v>
      </c>
      <c r="C30" s="14">
        <v>2.25</v>
      </c>
      <c r="D30" s="14"/>
      <c r="E30" s="14"/>
      <c r="F30" s="14"/>
      <c r="G30" s="14"/>
      <c r="H30" s="18">
        <v>20.5</v>
      </c>
      <c r="I30" s="14">
        <v>1.5</v>
      </c>
      <c r="J30" s="14">
        <v>3</v>
      </c>
      <c r="K30" s="14"/>
      <c r="L30" s="14"/>
      <c r="M30" s="18">
        <f t="shared" si="0"/>
        <v>25</v>
      </c>
      <c r="N30" s="14">
        <v>33.4</v>
      </c>
      <c r="O30" s="14">
        <v>25</v>
      </c>
      <c r="P30" s="19">
        <f t="shared" si="5"/>
        <v>9.075</v>
      </c>
      <c r="Q30" s="19">
        <v>0.1</v>
      </c>
      <c r="R30" s="19">
        <v>6.6</v>
      </c>
      <c r="S30" s="19">
        <v>0.8</v>
      </c>
      <c r="T30" s="19">
        <v>5</v>
      </c>
      <c r="U30" s="20">
        <f t="shared" si="1"/>
        <v>46.575</v>
      </c>
      <c r="V30" s="14"/>
      <c r="W30" s="14"/>
      <c r="X30" s="19"/>
      <c r="Y30" s="19"/>
      <c r="Z30" s="14"/>
      <c r="AA30" s="14">
        <v>39.4</v>
      </c>
      <c r="AB30" s="14">
        <v>37.9</v>
      </c>
      <c r="AC30" s="19">
        <f t="shared" si="2"/>
        <v>7.175000000000004</v>
      </c>
      <c r="AD30" s="19">
        <v>101.5</v>
      </c>
      <c r="AE30" s="19">
        <f t="shared" si="3"/>
        <v>8.675000000000004</v>
      </c>
      <c r="AF30" s="21">
        <f t="shared" si="4"/>
        <v>122.88918205804751</v>
      </c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9.5" customHeight="1">
      <c r="A31" s="13">
        <v>28</v>
      </c>
      <c r="B31" s="14" t="s">
        <v>26</v>
      </c>
      <c r="C31" s="14">
        <v>5</v>
      </c>
      <c r="D31" s="14"/>
      <c r="E31" s="14"/>
      <c r="F31" s="14"/>
      <c r="G31" s="14"/>
      <c r="H31" s="18">
        <v>85.5</v>
      </c>
      <c r="I31" s="14">
        <v>4</v>
      </c>
      <c r="J31" s="14">
        <v>9.6</v>
      </c>
      <c r="K31" s="14"/>
      <c r="L31" s="14"/>
      <c r="M31" s="18">
        <f t="shared" si="0"/>
        <v>99.1</v>
      </c>
      <c r="N31" s="14">
        <v>73.3</v>
      </c>
      <c r="O31" s="14">
        <v>84.4</v>
      </c>
      <c r="P31" s="19">
        <v>30.6</v>
      </c>
      <c r="Q31" s="19">
        <v>0.1</v>
      </c>
      <c r="R31" s="19">
        <v>11.9</v>
      </c>
      <c r="S31" s="19">
        <v>4.2</v>
      </c>
      <c r="T31" s="19">
        <v>5</v>
      </c>
      <c r="U31" s="20">
        <f t="shared" si="1"/>
        <v>136.2</v>
      </c>
      <c r="V31" s="14"/>
      <c r="W31" s="14"/>
      <c r="X31" s="19"/>
      <c r="Y31" s="19"/>
      <c r="Z31" s="14"/>
      <c r="AA31" s="14">
        <v>113.9</v>
      </c>
      <c r="AB31" s="14">
        <v>111.6</v>
      </c>
      <c r="AC31" s="19">
        <f t="shared" si="2"/>
        <v>22.299999999999983</v>
      </c>
      <c r="AD31" s="19">
        <v>189.7</v>
      </c>
      <c r="AE31" s="19">
        <f t="shared" si="3"/>
        <v>24.599999999999994</v>
      </c>
      <c r="AF31" s="21">
        <f t="shared" si="4"/>
        <v>122.04301075268818</v>
      </c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9.5" customHeight="1">
      <c r="A32" s="13">
        <v>29</v>
      </c>
      <c r="B32" s="7" t="s">
        <v>32</v>
      </c>
      <c r="C32" s="7">
        <v>8.5</v>
      </c>
      <c r="D32" s="7"/>
      <c r="E32" s="7"/>
      <c r="F32" s="7"/>
      <c r="G32" s="7"/>
      <c r="H32" s="6">
        <v>136.1</v>
      </c>
      <c r="I32" s="7">
        <v>5.9</v>
      </c>
      <c r="J32" s="7">
        <v>12.6</v>
      </c>
      <c r="K32" s="7"/>
      <c r="L32" s="7"/>
      <c r="M32" s="6">
        <f t="shared" si="0"/>
        <v>154.6</v>
      </c>
      <c r="N32" s="7">
        <v>162.4</v>
      </c>
      <c r="O32" s="7">
        <v>137.4</v>
      </c>
      <c r="P32" s="15">
        <v>49.9</v>
      </c>
      <c r="Q32" s="15">
        <v>0.2</v>
      </c>
      <c r="R32" s="15">
        <v>43.5</v>
      </c>
      <c r="S32" s="15">
        <v>22.8</v>
      </c>
      <c r="T32" s="15">
        <v>5</v>
      </c>
      <c r="U32" s="16">
        <f t="shared" si="1"/>
        <v>258.8</v>
      </c>
      <c r="V32" s="7"/>
      <c r="W32" s="7"/>
      <c r="X32" s="15"/>
      <c r="Y32" s="15"/>
      <c r="Z32" s="7"/>
      <c r="AA32" s="7">
        <v>260.9</v>
      </c>
      <c r="AB32" s="7">
        <v>256.8</v>
      </c>
      <c r="AC32" s="15">
        <f t="shared" si="2"/>
        <v>-2.099999999999966</v>
      </c>
      <c r="AD32" s="15">
        <v>304.5</v>
      </c>
      <c r="AE32" s="15">
        <f t="shared" si="3"/>
        <v>2</v>
      </c>
      <c r="AF32" s="15">
        <f t="shared" si="4"/>
        <v>100.77881619937695</v>
      </c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9.5" customHeight="1">
      <c r="A33" s="13">
        <v>30</v>
      </c>
      <c r="B33" s="7" t="s">
        <v>30</v>
      </c>
      <c r="C33" s="7">
        <v>5</v>
      </c>
      <c r="D33" s="7"/>
      <c r="E33" s="7"/>
      <c r="F33" s="7"/>
      <c r="G33" s="7"/>
      <c r="H33" s="6">
        <v>85.9</v>
      </c>
      <c r="I33" s="7">
        <v>10.5</v>
      </c>
      <c r="J33" s="7">
        <v>8.4</v>
      </c>
      <c r="K33" s="7"/>
      <c r="L33" s="7"/>
      <c r="M33" s="6">
        <f t="shared" si="0"/>
        <v>104.80000000000001</v>
      </c>
      <c r="N33" s="7">
        <v>90</v>
      </c>
      <c r="O33" s="7">
        <v>78.4</v>
      </c>
      <c r="P33" s="15">
        <v>28.5</v>
      </c>
      <c r="Q33" s="15">
        <v>0.1</v>
      </c>
      <c r="R33" s="15">
        <v>19.2</v>
      </c>
      <c r="S33" s="15">
        <v>14.9</v>
      </c>
      <c r="T33" s="15">
        <v>5</v>
      </c>
      <c r="U33" s="16">
        <f t="shared" si="1"/>
        <v>146.1</v>
      </c>
      <c r="V33" s="7"/>
      <c r="W33" s="7"/>
      <c r="X33" s="15"/>
      <c r="Y33" s="15"/>
      <c r="Z33" s="7"/>
      <c r="AA33" s="7">
        <v>154.2</v>
      </c>
      <c r="AB33" s="7">
        <v>145.4</v>
      </c>
      <c r="AC33" s="15">
        <f t="shared" si="2"/>
        <v>-8.099999999999994</v>
      </c>
      <c r="AD33" s="15">
        <v>153.6</v>
      </c>
      <c r="AE33" s="15">
        <f t="shared" si="3"/>
        <v>0.6999999999999886</v>
      </c>
      <c r="AF33" s="15">
        <f t="shared" si="4"/>
        <v>100.48143053645116</v>
      </c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9.5" customHeight="1">
      <c r="A34" s="13">
        <v>31</v>
      </c>
      <c r="B34" s="7" t="s">
        <v>31</v>
      </c>
      <c r="C34" s="7"/>
      <c r="D34" s="7"/>
      <c r="E34" s="7"/>
      <c r="F34" s="7"/>
      <c r="G34" s="7"/>
      <c r="H34" s="6"/>
      <c r="I34" s="7"/>
      <c r="J34" s="7"/>
      <c r="K34" s="7"/>
      <c r="L34" s="7"/>
      <c r="M34" s="6">
        <f t="shared" si="0"/>
        <v>0</v>
      </c>
      <c r="N34" s="7"/>
      <c r="O34" s="7"/>
      <c r="P34" s="15">
        <f t="shared" si="5"/>
        <v>0</v>
      </c>
      <c r="Q34" s="15"/>
      <c r="R34" s="15"/>
      <c r="S34" s="15"/>
      <c r="T34" s="15"/>
      <c r="U34" s="16">
        <f t="shared" si="1"/>
        <v>0</v>
      </c>
      <c r="V34" s="7"/>
      <c r="W34" s="7"/>
      <c r="X34" s="15"/>
      <c r="Y34" s="15"/>
      <c r="Z34" s="7"/>
      <c r="AA34" s="7"/>
      <c r="AB34" s="7"/>
      <c r="AC34" s="15"/>
      <c r="AD34" s="15"/>
      <c r="AE34" s="15"/>
      <c r="AF34" s="15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9.5" customHeight="1">
      <c r="A35" s="13">
        <v>32</v>
      </c>
      <c r="B35" s="7" t="s">
        <v>29</v>
      </c>
      <c r="C35" s="7">
        <v>7</v>
      </c>
      <c r="D35" s="7"/>
      <c r="E35" s="7"/>
      <c r="F35" s="7"/>
      <c r="G35" s="7"/>
      <c r="H35" s="6">
        <v>116.5</v>
      </c>
      <c r="I35" s="7">
        <v>11.8</v>
      </c>
      <c r="J35" s="7">
        <v>10.4</v>
      </c>
      <c r="K35" s="7"/>
      <c r="L35" s="7"/>
      <c r="M35" s="6">
        <f t="shared" si="0"/>
        <v>138.70000000000002</v>
      </c>
      <c r="N35" s="7">
        <v>146.6</v>
      </c>
      <c r="O35" s="7">
        <v>129.7</v>
      </c>
      <c r="P35" s="15">
        <v>47.2</v>
      </c>
      <c r="Q35" s="15">
        <v>0.1</v>
      </c>
      <c r="R35" s="15">
        <v>44.8</v>
      </c>
      <c r="S35" s="15">
        <v>20.1</v>
      </c>
      <c r="T35" s="15">
        <v>5</v>
      </c>
      <c r="U35" s="16">
        <f t="shared" si="1"/>
        <v>246.89999999999995</v>
      </c>
      <c r="V35" s="7"/>
      <c r="W35" s="7"/>
      <c r="X35" s="15"/>
      <c r="Y35" s="15"/>
      <c r="Z35" s="7"/>
      <c r="AA35" s="7">
        <v>263.4</v>
      </c>
      <c r="AB35" s="7">
        <v>246.6</v>
      </c>
      <c r="AC35" s="15">
        <f t="shared" si="2"/>
        <v>-16.50000000000003</v>
      </c>
      <c r="AD35" s="15">
        <v>248.7</v>
      </c>
      <c r="AE35" s="15">
        <f t="shared" si="3"/>
        <v>0.2999999999999545</v>
      </c>
      <c r="AF35" s="15">
        <f t="shared" si="4"/>
        <v>100.12165450121653</v>
      </c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9.5" customHeight="1">
      <c r="A36" s="13">
        <v>33</v>
      </c>
      <c r="B36" s="7" t="s">
        <v>33</v>
      </c>
      <c r="C36" s="7">
        <v>4.75</v>
      </c>
      <c r="D36" s="7"/>
      <c r="E36" s="7"/>
      <c r="F36" s="7"/>
      <c r="G36" s="7"/>
      <c r="H36" s="6">
        <v>78.9</v>
      </c>
      <c r="I36" s="7">
        <v>3.2</v>
      </c>
      <c r="J36" s="7">
        <v>6.6</v>
      </c>
      <c r="K36" s="7"/>
      <c r="L36" s="7">
        <v>0.6</v>
      </c>
      <c r="M36" s="6">
        <f t="shared" si="0"/>
        <v>89.3</v>
      </c>
      <c r="N36" s="7">
        <v>75.1</v>
      </c>
      <c r="O36" s="7">
        <v>81</v>
      </c>
      <c r="P36" s="15">
        <v>30</v>
      </c>
      <c r="Q36" s="15">
        <v>0.1</v>
      </c>
      <c r="R36" s="15">
        <v>14.6</v>
      </c>
      <c r="S36" s="15">
        <v>17</v>
      </c>
      <c r="T36" s="15">
        <v>5</v>
      </c>
      <c r="U36" s="16">
        <f t="shared" si="1"/>
        <v>147.7</v>
      </c>
      <c r="V36" s="7"/>
      <c r="W36" s="7"/>
      <c r="X36" s="15"/>
      <c r="Y36" s="15"/>
      <c r="Z36" s="7"/>
      <c r="AA36" s="7">
        <v>170</v>
      </c>
      <c r="AB36" s="7">
        <v>146.8</v>
      </c>
      <c r="AC36" s="15">
        <f t="shared" si="2"/>
        <v>-22.30000000000001</v>
      </c>
      <c r="AD36" s="15">
        <v>135.1</v>
      </c>
      <c r="AE36" s="15">
        <f t="shared" si="3"/>
        <v>0.8999999999999773</v>
      </c>
      <c r="AF36" s="15">
        <f t="shared" si="4"/>
        <v>100.61307901907355</v>
      </c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9.5" customHeight="1">
      <c r="A37" s="13">
        <v>34</v>
      </c>
      <c r="B37" s="7" t="s">
        <v>34</v>
      </c>
      <c r="C37" s="7"/>
      <c r="D37" s="7"/>
      <c r="E37" s="7"/>
      <c r="F37" s="7"/>
      <c r="G37" s="7"/>
      <c r="H37" s="6"/>
      <c r="I37" s="7"/>
      <c r="J37" s="7"/>
      <c r="K37" s="7"/>
      <c r="L37" s="7"/>
      <c r="M37" s="6">
        <f t="shared" si="0"/>
        <v>0</v>
      </c>
      <c r="N37" s="7"/>
      <c r="O37" s="7"/>
      <c r="P37" s="15">
        <f t="shared" si="5"/>
        <v>0</v>
      </c>
      <c r="Q37" s="15"/>
      <c r="R37" s="15"/>
      <c r="S37" s="15"/>
      <c r="T37" s="15"/>
      <c r="U37" s="16">
        <f t="shared" si="1"/>
        <v>0</v>
      </c>
      <c r="V37" s="7"/>
      <c r="W37" s="7"/>
      <c r="X37" s="15"/>
      <c r="Y37" s="15"/>
      <c r="Z37" s="7"/>
      <c r="AA37" s="7"/>
      <c r="AB37" s="7"/>
      <c r="AC37" s="15"/>
      <c r="AD37" s="15"/>
      <c r="AE37" s="15"/>
      <c r="AF37" s="15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9.5" customHeight="1">
      <c r="A38" s="13">
        <v>35</v>
      </c>
      <c r="B38" s="7" t="s">
        <v>35</v>
      </c>
      <c r="C38" s="7">
        <v>8</v>
      </c>
      <c r="D38" s="7"/>
      <c r="E38" s="7"/>
      <c r="F38" s="7"/>
      <c r="G38" s="7"/>
      <c r="H38" s="6">
        <v>133.4</v>
      </c>
      <c r="I38" s="7">
        <v>13.5</v>
      </c>
      <c r="J38" s="7">
        <v>15</v>
      </c>
      <c r="K38" s="7"/>
      <c r="L38" s="7"/>
      <c r="M38" s="6">
        <f t="shared" si="0"/>
        <v>161.9</v>
      </c>
      <c r="N38" s="7">
        <v>180.9</v>
      </c>
      <c r="O38" s="7">
        <v>155</v>
      </c>
      <c r="P38" s="15">
        <v>56.9</v>
      </c>
      <c r="Q38" s="15">
        <v>0.2</v>
      </c>
      <c r="R38" s="15">
        <v>51.5</v>
      </c>
      <c r="S38" s="15">
        <v>10.3</v>
      </c>
      <c r="T38" s="15">
        <v>5</v>
      </c>
      <c r="U38" s="16">
        <f t="shared" si="1"/>
        <v>278.90000000000003</v>
      </c>
      <c r="V38" s="7"/>
      <c r="W38" s="7"/>
      <c r="X38" s="15"/>
      <c r="Y38" s="15"/>
      <c r="Z38" s="7"/>
      <c r="AA38" s="7">
        <v>279.4</v>
      </c>
      <c r="AB38" s="7">
        <v>278</v>
      </c>
      <c r="AC38" s="15">
        <f t="shared" si="2"/>
        <v>-0.49999999999994316</v>
      </c>
      <c r="AD38" s="15">
        <v>374.5</v>
      </c>
      <c r="AE38" s="15">
        <f t="shared" si="3"/>
        <v>0.9000000000000341</v>
      </c>
      <c r="AF38" s="15">
        <f t="shared" si="4"/>
        <v>100.32374100719426</v>
      </c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9.5" customHeight="1">
      <c r="A39" s="13">
        <v>36</v>
      </c>
      <c r="B39" s="7" t="s">
        <v>36</v>
      </c>
      <c r="C39" s="7">
        <v>5.25</v>
      </c>
      <c r="D39" s="7"/>
      <c r="E39" s="7"/>
      <c r="F39" s="7"/>
      <c r="G39" s="7"/>
      <c r="H39" s="6">
        <v>89.9</v>
      </c>
      <c r="I39" s="7">
        <v>9.6</v>
      </c>
      <c r="J39" s="7">
        <v>5</v>
      </c>
      <c r="K39" s="7"/>
      <c r="L39" s="7"/>
      <c r="M39" s="6">
        <f t="shared" si="0"/>
        <v>104.5</v>
      </c>
      <c r="N39" s="7">
        <v>116.6</v>
      </c>
      <c r="O39" s="7">
        <v>112.4</v>
      </c>
      <c r="P39" s="15">
        <v>40.8</v>
      </c>
      <c r="Q39" s="15">
        <v>0.1</v>
      </c>
      <c r="R39" s="15">
        <v>28</v>
      </c>
      <c r="S39" s="15">
        <v>21</v>
      </c>
      <c r="T39" s="15">
        <v>5</v>
      </c>
      <c r="U39" s="16">
        <f t="shared" si="1"/>
        <v>207.29999999999998</v>
      </c>
      <c r="V39" s="7"/>
      <c r="W39" s="7"/>
      <c r="X39" s="15"/>
      <c r="Y39" s="15"/>
      <c r="Z39" s="7"/>
      <c r="AA39" s="7">
        <v>209.6</v>
      </c>
      <c r="AB39" s="7">
        <v>206.2</v>
      </c>
      <c r="AC39" s="15">
        <f t="shared" si="2"/>
        <v>-2.3000000000000114</v>
      </c>
      <c r="AD39" s="15">
        <v>200.7</v>
      </c>
      <c r="AE39" s="15">
        <f t="shared" si="3"/>
        <v>1.0999999999999943</v>
      </c>
      <c r="AF39" s="15">
        <f t="shared" si="4"/>
        <v>100.53346265761395</v>
      </c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9.5" customHeight="1">
      <c r="A40" s="13">
        <v>37</v>
      </c>
      <c r="B40" s="7" t="s">
        <v>37</v>
      </c>
      <c r="C40" s="7">
        <v>11.5</v>
      </c>
      <c r="D40" s="7"/>
      <c r="E40" s="7"/>
      <c r="F40" s="7"/>
      <c r="G40" s="7"/>
      <c r="H40" s="6">
        <v>188.5</v>
      </c>
      <c r="I40" s="7">
        <v>22.2</v>
      </c>
      <c r="J40" s="7">
        <v>18.8</v>
      </c>
      <c r="K40" s="7"/>
      <c r="L40" s="7">
        <v>0.8</v>
      </c>
      <c r="M40" s="6">
        <f t="shared" si="0"/>
        <v>230.3</v>
      </c>
      <c r="N40" s="7">
        <v>274.8</v>
      </c>
      <c r="O40" s="7">
        <v>251.6</v>
      </c>
      <c r="P40" s="15">
        <v>91.3</v>
      </c>
      <c r="Q40" s="15">
        <v>0.2</v>
      </c>
      <c r="R40" s="15">
        <v>52.2</v>
      </c>
      <c r="S40" s="15">
        <v>60</v>
      </c>
      <c r="T40" s="15">
        <v>5</v>
      </c>
      <c r="U40" s="16">
        <f t="shared" si="1"/>
        <v>460.29999999999995</v>
      </c>
      <c r="V40" s="7"/>
      <c r="W40" s="7"/>
      <c r="X40" s="15"/>
      <c r="Y40" s="15"/>
      <c r="Z40" s="7"/>
      <c r="AA40" s="7">
        <v>469.7</v>
      </c>
      <c r="AB40" s="7">
        <v>460.4</v>
      </c>
      <c r="AC40" s="15">
        <f t="shared" si="2"/>
        <v>-9.400000000000034</v>
      </c>
      <c r="AD40" s="15">
        <v>388.7</v>
      </c>
      <c r="AE40" s="15">
        <f t="shared" si="3"/>
        <v>-0.10000000000002274</v>
      </c>
      <c r="AF40" s="15">
        <f t="shared" si="4"/>
        <v>99.97827975673327</v>
      </c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9.5" customHeight="1">
      <c r="A41" s="13">
        <v>38</v>
      </c>
      <c r="B41" s="14" t="s">
        <v>38</v>
      </c>
      <c r="C41" s="7">
        <v>4.25</v>
      </c>
      <c r="D41" s="7"/>
      <c r="E41" s="7"/>
      <c r="F41" s="7"/>
      <c r="G41" s="7"/>
      <c r="H41" s="6">
        <v>35.2</v>
      </c>
      <c r="I41" s="7">
        <v>4.3</v>
      </c>
      <c r="J41" s="7">
        <v>3.8</v>
      </c>
      <c r="K41" s="7"/>
      <c r="L41" s="7"/>
      <c r="M41" s="6">
        <f t="shared" si="0"/>
        <v>43.3</v>
      </c>
      <c r="N41" s="7">
        <v>84.4</v>
      </c>
      <c r="O41" s="7">
        <v>60</v>
      </c>
      <c r="P41" s="15">
        <v>21.8</v>
      </c>
      <c r="Q41" s="15">
        <v>0.1</v>
      </c>
      <c r="R41" s="15">
        <v>23.5</v>
      </c>
      <c r="S41" s="15">
        <v>8.8</v>
      </c>
      <c r="T41" s="15">
        <v>5</v>
      </c>
      <c r="U41" s="16">
        <f t="shared" si="1"/>
        <v>119.19999999999999</v>
      </c>
      <c r="V41" s="7"/>
      <c r="W41" s="7"/>
      <c r="X41" s="15"/>
      <c r="Y41" s="15"/>
      <c r="Z41" s="7"/>
      <c r="AA41" s="7">
        <v>123.7</v>
      </c>
      <c r="AB41" s="7">
        <v>119</v>
      </c>
      <c r="AC41" s="15">
        <f t="shared" si="2"/>
        <v>-4.500000000000014</v>
      </c>
      <c r="AD41" s="15">
        <v>189.8</v>
      </c>
      <c r="AE41" s="15">
        <f t="shared" si="3"/>
        <v>0.19999999999998863</v>
      </c>
      <c r="AF41" s="15">
        <f t="shared" si="4"/>
        <v>100.16806722689076</v>
      </c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9.5" customHeight="1">
      <c r="A42" s="13">
        <v>39</v>
      </c>
      <c r="B42" s="7" t="s">
        <v>39</v>
      </c>
      <c r="C42" s="7"/>
      <c r="D42" s="7"/>
      <c r="E42" s="7"/>
      <c r="F42" s="7"/>
      <c r="G42" s="7"/>
      <c r="H42" s="6"/>
      <c r="I42" s="7"/>
      <c r="J42" s="7"/>
      <c r="K42" s="7"/>
      <c r="L42" s="7"/>
      <c r="M42" s="6">
        <f t="shared" si="0"/>
        <v>0</v>
      </c>
      <c r="N42" s="7"/>
      <c r="O42" s="7"/>
      <c r="P42" s="15">
        <f t="shared" si="5"/>
        <v>0</v>
      </c>
      <c r="Q42" s="15"/>
      <c r="R42" s="15"/>
      <c r="S42" s="15"/>
      <c r="T42" s="15"/>
      <c r="U42" s="16">
        <f t="shared" si="1"/>
        <v>0</v>
      </c>
      <c r="V42" s="7"/>
      <c r="W42" s="7"/>
      <c r="X42" s="15"/>
      <c r="Y42" s="15"/>
      <c r="Z42" s="7"/>
      <c r="AA42" s="7"/>
      <c r="AB42" s="7"/>
      <c r="AC42" s="15"/>
      <c r="AD42" s="15"/>
      <c r="AE42" s="15"/>
      <c r="AF42" s="15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9.5" customHeight="1">
      <c r="A43" s="13">
        <v>40</v>
      </c>
      <c r="B43" s="7" t="s">
        <v>40</v>
      </c>
      <c r="C43" s="7"/>
      <c r="D43" s="7"/>
      <c r="E43" s="7"/>
      <c r="F43" s="7"/>
      <c r="G43" s="7"/>
      <c r="H43" s="6"/>
      <c r="I43" s="7"/>
      <c r="J43" s="7"/>
      <c r="K43" s="7"/>
      <c r="L43" s="7"/>
      <c r="M43" s="6">
        <f t="shared" si="0"/>
        <v>0</v>
      </c>
      <c r="N43" s="7"/>
      <c r="O43" s="7"/>
      <c r="P43" s="15">
        <f t="shared" si="5"/>
        <v>0</v>
      </c>
      <c r="Q43" s="15"/>
      <c r="R43" s="15"/>
      <c r="S43" s="15"/>
      <c r="T43" s="15"/>
      <c r="U43" s="16">
        <f t="shared" si="1"/>
        <v>0</v>
      </c>
      <c r="V43" s="7"/>
      <c r="W43" s="7"/>
      <c r="X43" s="15"/>
      <c r="Y43" s="15"/>
      <c r="Z43" s="7"/>
      <c r="AA43" s="7"/>
      <c r="AB43" s="7"/>
      <c r="AC43" s="15"/>
      <c r="AD43" s="15"/>
      <c r="AE43" s="15"/>
      <c r="AF43" s="15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9.5" customHeight="1">
      <c r="A44" s="13">
        <v>41</v>
      </c>
      <c r="B44" s="7" t="s">
        <v>41</v>
      </c>
      <c r="C44" s="7">
        <v>6.5</v>
      </c>
      <c r="D44" s="7"/>
      <c r="E44" s="7"/>
      <c r="F44" s="7"/>
      <c r="G44" s="7"/>
      <c r="H44" s="6">
        <v>108.9</v>
      </c>
      <c r="I44" s="7">
        <v>10.4</v>
      </c>
      <c r="J44" s="7">
        <v>11.3</v>
      </c>
      <c r="K44" s="7"/>
      <c r="L44" s="7">
        <v>3.7</v>
      </c>
      <c r="M44" s="6">
        <f t="shared" si="0"/>
        <v>134.3</v>
      </c>
      <c r="N44" s="7">
        <v>137.8</v>
      </c>
      <c r="O44" s="7">
        <v>134.3</v>
      </c>
      <c r="P44" s="15">
        <f t="shared" si="5"/>
        <v>48.7509</v>
      </c>
      <c r="Q44" s="15">
        <v>0.1</v>
      </c>
      <c r="R44" s="15">
        <v>38.1</v>
      </c>
      <c r="S44" s="15">
        <v>24.8</v>
      </c>
      <c r="T44" s="15">
        <v>5</v>
      </c>
      <c r="U44" s="16">
        <f t="shared" si="1"/>
        <v>251.0509</v>
      </c>
      <c r="V44" s="7"/>
      <c r="W44" s="7"/>
      <c r="X44" s="15"/>
      <c r="Y44" s="15"/>
      <c r="Z44" s="7"/>
      <c r="AA44" s="7">
        <v>254</v>
      </c>
      <c r="AB44" s="7">
        <v>249</v>
      </c>
      <c r="AC44" s="15">
        <f t="shared" si="2"/>
        <v>-2.949099999999987</v>
      </c>
      <c r="AD44" s="15">
        <v>250.5</v>
      </c>
      <c r="AE44" s="15">
        <f t="shared" si="3"/>
        <v>2.050900000000013</v>
      </c>
      <c r="AF44" s="15">
        <f t="shared" si="4"/>
        <v>100.8236546184739</v>
      </c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9.5" customHeight="1">
      <c r="A45" s="13">
        <v>42</v>
      </c>
      <c r="B45" s="7" t="s">
        <v>42</v>
      </c>
      <c r="C45" s="7">
        <v>4.25</v>
      </c>
      <c r="D45" s="7"/>
      <c r="E45" s="7"/>
      <c r="F45" s="7"/>
      <c r="G45" s="7"/>
      <c r="H45" s="6">
        <v>72.5</v>
      </c>
      <c r="I45" s="7">
        <v>3</v>
      </c>
      <c r="J45" s="7">
        <v>8.3</v>
      </c>
      <c r="K45" s="7"/>
      <c r="L45" s="7"/>
      <c r="M45" s="6">
        <f t="shared" si="0"/>
        <v>83.8</v>
      </c>
      <c r="N45" s="7">
        <v>89.6</v>
      </c>
      <c r="O45" s="7">
        <v>83.8</v>
      </c>
      <c r="P45" s="15">
        <f t="shared" si="5"/>
        <v>30.4194</v>
      </c>
      <c r="Q45" s="15">
        <v>0.1</v>
      </c>
      <c r="R45" s="15">
        <v>18</v>
      </c>
      <c r="S45" s="15">
        <v>22.3</v>
      </c>
      <c r="T45" s="15">
        <v>5</v>
      </c>
      <c r="U45" s="16">
        <f t="shared" si="1"/>
        <v>159.61939999999998</v>
      </c>
      <c r="V45" s="7"/>
      <c r="W45" s="7"/>
      <c r="X45" s="15"/>
      <c r="Y45" s="15"/>
      <c r="Z45" s="7"/>
      <c r="AA45" s="7">
        <v>160.8</v>
      </c>
      <c r="AB45" s="7">
        <v>158.2</v>
      </c>
      <c r="AC45" s="15">
        <f t="shared" si="2"/>
        <v>-1.1806000000000267</v>
      </c>
      <c r="AD45" s="15">
        <v>161.8</v>
      </c>
      <c r="AE45" s="15">
        <f t="shared" si="3"/>
        <v>1.419399999999996</v>
      </c>
      <c r="AF45" s="15">
        <f t="shared" si="4"/>
        <v>100.89721871049304</v>
      </c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9.5" customHeight="1">
      <c r="A46" s="13">
        <v>43</v>
      </c>
      <c r="B46" s="7" t="s">
        <v>43</v>
      </c>
      <c r="C46" s="7">
        <v>12.25</v>
      </c>
      <c r="D46" s="7"/>
      <c r="E46" s="7"/>
      <c r="F46" s="7"/>
      <c r="G46" s="7"/>
      <c r="H46" s="6">
        <v>180.2</v>
      </c>
      <c r="I46" s="7">
        <v>11.1</v>
      </c>
      <c r="J46" s="7">
        <v>15.3</v>
      </c>
      <c r="K46" s="7"/>
      <c r="L46" s="7"/>
      <c r="M46" s="6">
        <f t="shared" si="0"/>
        <v>206.6</v>
      </c>
      <c r="N46" s="7">
        <v>228.5</v>
      </c>
      <c r="O46" s="7">
        <v>228.1</v>
      </c>
      <c r="P46" s="15">
        <v>83</v>
      </c>
      <c r="Q46" s="15">
        <v>0.2</v>
      </c>
      <c r="R46" s="15">
        <v>26.4</v>
      </c>
      <c r="S46" s="15">
        <v>27</v>
      </c>
      <c r="T46" s="15">
        <v>5</v>
      </c>
      <c r="U46" s="16">
        <f t="shared" si="1"/>
        <v>369.7</v>
      </c>
      <c r="V46" s="7"/>
      <c r="W46" s="7"/>
      <c r="X46" s="15"/>
      <c r="Y46" s="15"/>
      <c r="Z46" s="7"/>
      <c r="AA46" s="7">
        <v>373.3</v>
      </c>
      <c r="AB46" s="7">
        <v>369.5</v>
      </c>
      <c r="AC46" s="15">
        <f t="shared" si="2"/>
        <v>-3.6000000000000227</v>
      </c>
      <c r="AD46" s="15">
        <v>333.6</v>
      </c>
      <c r="AE46" s="15">
        <f t="shared" si="3"/>
        <v>0.19999999999998863</v>
      </c>
      <c r="AF46" s="15">
        <f t="shared" si="4"/>
        <v>100.05412719891744</v>
      </c>
      <c r="AG46" s="1"/>
      <c r="AH46" s="1"/>
      <c r="AI46" s="1"/>
      <c r="AJ46" s="1"/>
      <c r="AK46" s="1"/>
      <c r="AL46" s="1"/>
      <c r="AM46" s="1"/>
      <c r="AN46" s="1"/>
      <c r="AO46" s="1"/>
    </row>
    <row r="47" spans="1:42" ht="19.5" customHeight="1">
      <c r="A47" s="7"/>
      <c r="B47" s="6" t="s">
        <v>45</v>
      </c>
      <c r="C47" s="6">
        <f>SUM(C4:C46)</f>
        <v>225.65</v>
      </c>
      <c r="D47" s="6">
        <f aca="true" t="shared" si="6" ref="D47:U47">SUM(D4:D46)</f>
        <v>0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3583.0999999999995</v>
      </c>
      <c r="I47" s="6">
        <f t="shared" si="6"/>
        <v>313.90000000000003</v>
      </c>
      <c r="J47" s="6">
        <f t="shared" si="6"/>
        <v>345.20000000000005</v>
      </c>
      <c r="K47" s="6">
        <f t="shared" si="6"/>
        <v>0.7</v>
      </c>
      <c r="L47" s="6">
        <f t="shared" si="6"/>
        <v>47.900000000000006</v>
      </c>
      <c r="M47" s="6">
        <f t="shared" si="6"/>
        <v>4290.800000000001</v>
      </c>
      <c r="N47" s="6">
        <f t="shared" si="6"/>
        <v>4589.4000000000015</v>
      </c>
      <c r="O47" s="6">
        <f t="shared" si="6"/>
        <v>4249.900000000001</v>
      </c>
      <c r="P47" s="6">
        <f t="shared" si="6"/>
        <v>1545.7946000000002</v>
      </c>
      <c r="Q47" s="6">
        <f t="shared" si="6"/>
        <v>31.30000000000001</v>
      </c>
      <c r="R47" s="6">
        <f t="shared" si="6"/>
        <v>962.4000000000002</v>
      </c>
      <c r="S47" s="6">
        <f t="shared" si="6"/>
        <v>819.6999999999996</v>
      </c>
      <c r="T47" s="6">
        <f t="shared" si="6"/>
        <v>160</v>
      </c>
      <c r="U47" s="16">
        <f t="shared" si="6"/>
        <v>7533.094599999999</v>
      </c>
      <c r="V47" s="6">
        <f aca="true" t="shared" si="7" ref="V47:AB47">SUM(V4:V46)</f>
        <v>0</v>
      </c>
      <c r="W47" s="6">
        <f t="shared" si="7"/>
        <v>0</v>
      </c>
      <c r="X47" s="6">
        <f t="shared" si="7"/>
        <v>0</v>
      </c>
      <c r="Y47" s="6">
        <f t="shared" si="7"/>
        <v>0</v>
      </c>
      <c r="Z47" s="6">
        <f t="shared" si="7"/>
        <v>0</v>
      </c>
      <c r="AA47" s="6">
        <f t="shared" si="7"/>
        <v>7977.899999999999</v>
      </c>
      <c r="AB47" s="6">
        <f t="shared" si="7"/>
        <v>7597.8</v>
      </c>
      <c r="AC47" s="6">
        <f>SUM(AC4:AC46)</f>
        <v>-444.8053999999999</v>
      </c>
      <c r="AD47" s="6">
        <f>SUM(AD4:AD46)</f>
        <v>8037.000000000001</v>
      </c>
      <c r="AE47" s="16">
        <f>SUM(AE4:AE46)</f>
        <v>-64.70540000000003</v>
      </c>
      <c r="AF47" s="15">
        <f t="shared" si="4"/>
        <v>99.14836663244623</v>
      </c>
      <c r="AG47" s="3">
        <f aca="true" t="shared" si="8" ref="AG47:AP47">SUM(AG4:AG46)</f>
        <v>0</v>
      </c>
      <c r="AH47" s="3">
        <f t="shared" si="8"/>
        <v>0</v>
      </c>
      <c r="AI47" s="3">
        <f t="shared" si="8"/>
        <v>0</v>
      </c>
      <c r="AJ47" s="3">
        <f t="shared" si="8"/>
        <v>0</v>
      </c>
      <c r="AK47" s="3">
        <f t="shared" si="8"/>
        <v>0</v>
      </c>
      <c r="AL47" s="3">
        <f t="shared" si="8"/>
        <v>0</v>
      </c>
      <c r="AM47" s="3">
        <f t="shared" si="8"/>
        <v>0</v>
      </c>
      <c r="AN47" s="3">
        <f t="shared" si="8"/>
        <v>0</v>
      </c>
      <c r="AO47" s="3">
        <f t="shared" si="8"/>
        <v>0</v>
      </c>
      <c r="AP47" s="3">
        <f t="shared" si="8"/>
        <v>0</v>
      </c>
    </row>
    <row r="48" spans="1:35" ht="17.25" customHeight="1">
      <c r="A48" s="17">
        <v>44</v>
      </c>
      <c r="B48" s="14" t="s">
        <v>46</v>
      </c>
      <c r="C48" s="14">
        <v>36</v>
      </c>
      <c r="D48" s="14"/>
      <c r="E48" s="7"/>
      <c r="F48" s="7"/>
      <c r="G48" s="7"/>
      <c r="H48" s="6">
        <v>605</v>
      </c>
      <c r="I48" s="14">
        <v>68.5</v>
      </c>
      <c r="J48" s="14">
        <v>66.6</v>
      </c>
      <c r="K48" s="14"/>
      <c r="L48" s="14">
        <v>6.2</v>
      </c>
      <c r="M48" s="6">
        <f>SUM(C48:L48)</f>
        <v>782.3000000000001</v>
      </c>
      <c r="N48" s="7">
        <v>816</v>
      </c>
      <c r="O48" s="7">
        <v>782.3</v>
      </c>
      <c r="P48" s="15">
        <f t="shared" si="5"/>
        <v>283.9749</v>
      </c>
      <c r="Q48" s="15">
        <v>0.7</v>
      </c>
      <c r="R48" s="15">
        <v>143.8</v>
      </c>
      <c r="S48" s="15">
        <v>360</v>
      </c>
      <c r="T48" s="15">
        <v>25</v>
      </c>
      <c r="U48" s="16">
        <f>T48+S48+R48+Q48+P48+O48</f>
        <v>1595.7749</v>
      </c>
      <c r="V48" s="7"/>
      <c r="W48" s="7"/>
      <c r="X48" s="7"/>
      <c r="Y48" s="7"/>
      <c r="Z48" s="7"/>
      <c r="AA48" s="7">
        <v>1641.3</v>
      </c>
      <c r="AB48" s="7">
        <v>1566.7</v>
      </c>
      <c r="AC48" s="15">
        <f>U48-AA48</f>
        <v>-45.525100000000066</v>
      </c>
      <c r="AD48" s="15">
        <v>1513.1</v>
      </c>
      <c r="AE48" s="15">
        <f t="shared" si="3"/>
        <v>29.074899999999843</v>
      </c>
      <c r="AF48" s="15">
        <f t="shared" si="4"/>
        <v>101.85580519563413</v>
      </c>
      <c r="AG48" s="1"/>
      <c r="AH48" s="1"/>
      <c r="AI48" s="1"/>
    </row>
    <row r="49" spans="1:35" ht="15.75" hidden="1">
      <c r="A49" s="17">
        <v>45</v>
      </c>
      <c r="B49" s="14" t="s">
        <v>47</v>
      </c>
      <c r="C49" s="14"/>
      <c r="D49" s="14"/>
      <c r="E49" s="14"/>
      <c r="F49" s="14"/>
      <c r="G49" s="14"/>
      <c r="H49" s="6">
        <f>D49+F49+G49</f>
        <v>0</v>
      </c>
      <c r="I49" s="14"/>
      <c r="J49" s="14"/>
      <c r="K49" s="14"/>
      <c r="L49" s="14"/>
      <c r="M49" s="6">
        <f>SUM(C49:K49)</f>
        <v>0</v>
      </c>
      <c r="N49" s="7"/>
      <c r="O49" s="7"/>
      <c r="P49" s="15">
        <f t="shared" si="5"/>
        <v>0</v>
      </c>
      <c r="Q49" s="15"/>
      <c r="R49" s="15"/>
      <c r="S49" s="15"/>
      <c r="T49" s="15"/>
      <c r="U49" s="6">
        <f>SUM(U6:U48)</f>
        <v>15989.636599999998</v>
      </c>
      <c r="V49" s="7"/>
      <c r="W49" s="7"/>
      <c r="X49" s="7"/>
      <c r="Y49" s="7"/>
      <c r="Z49" s="7"/>
      <c r="AA49" s="7"/>
      <c r="AB49" s="7"/>
      <c r="AC49" s="7"/>
      <c r="AD49" s="7"/>
      <c r="AE49" s="15">
        <f t="shared" si="3"/>
        <v>15989.636599999998</v>
      </c>
      <c r="AF49" s="15" t="e">
        <f t="shared" si="4"/>
        <v>#DIV/0!</v>
      </c>
      <c r="AG49" s="1"/>
      <c r="AH49" s="1"/>
      <c r="AI49" s="1"/>
    </row>
    <row r="50" spans="1:35" ht="18.75" customHeight="1" hidden="1">
      <c r="A50" s="17">
        <v>45</v>
      </c>
      <c r="B50" s="14" t="s">
        <v>49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6">
        <f>SUM(C50:K50)</f>
        <v>0</v>
      </c>
      <c r="N50" s="7"/>
      <c r="O50" s="7"/>
      <c r="P50" s="15">
        <f t="shared" si="5"/>
        <v>0</v>
      </c>
      <c r="Q50" s="15"/>
      <c r="R50" s="15"/>
      <c r="S50" s="15"/>
      <c r="T50" s="15"/>
      <c r="U50" s="6">
        <f>SUM(U7:U49)</f>
        <v>31328.5732</v>
      </c>
      <c r="V50" s="7"/>
      <c r="W50" s="7"/>
      <c r="X50" s="7"/>
      <c r="Y50" s="7"/>
      <c r="Z50" s="7"/>
      <c r="AA50" s="7"/>
      <c r="AB50" s="7"/>
      <c r="AC50" s="7"/>
      <c r="AD50" s="7"/>
      <c r="AE50" s="15">
        <f t="shared" si="3"/>
        <v>31328.5732</v>
      </c>
      <c r="AF50" s="15" t="e">
        <f t="shared" si="4"/>
        <v>#DIV/0!</v>
      </c>
      <c r="AG50" s="1"/>
      <c r="AH50" s="1"/>
      <c r="AI50" s="1"/>
    </row>
    <row r="51" spans="1:32" ht="18" customHeight="1">
      <c r="A51" s="17">
        <v>46</v>
      </c>
      <c r="B51" s="18" t="s">
        <v>48</v>
      </c>
      <c r="C51" s="18">
        <f>C47+C48</f>
        <v>261.65</v>
      </c>
      <c r="D51" s="18">
        <f aca="true" t="shared" si="9" ref="D51:AE51">D47+D48</f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  <c r="H51" s="18">
        <f t="shared" si="9"/>
        <v>4188.099999999999</v>
      </c>
      <c r="I51" s="18">
        <f t="shared" si="9"/>
        <v>382.40000000000003</v>
      </c>
      <c r="J51" s="18">
        <f t="shared" si="9"/>
        <v>411.80000000000007</v>
      </c>
      <c r="K51" s="18">
        <f t="shared" si="9"/>
        <v>0.7</v>
      </c>
      <c r="L51" s="18">
        <f t="shared" si="9"/>
        <v>54.10000000000001</v>
      </c>
      <c r="M51" s="18">
        <f t="shared" si="9"/>
        <v>5073.100000000001</v>
      </c>
      <c r="N51" s="18">
        <f t="shared" si="9"/>
        <v>5405.4000000000015</v>
      </c>
      <c r="O51" s="18">
        <f t="shared" si="9"/>
        <v>5032.200000000001</v>
      </c>
      <c r="P51" s="18">
        <f t="shared" si="9"/>
        <v>1829.7695</v>
      </c>
      <c r="Q51" s="18">
        <f t="shared" si="9"/>
        <v>32.000000000000014</v>
      </c>
      <c r="R51" s="18">
        <f t="shared" si="9"/>
        <v>1106.2000000000003</v>
      </c>
      <c r="S51" s="18">
        <f t="shared" si="9"/>
        <v>1179.6999999999996</v>
      </c>
      <c r="T51" s="18">
        <f t="shared" si="9"/>
        <v>185</v>
      </c>
      <c r="U51" s="20">
        <f t="shared" si="9"/>
        <v>9128.869499999999</v>
      </c>
      <c r="V51" s="20">
        <f t="shared" si="9"/>
        <v>0</v>
      </c>
      <c r="W51" s="20">
        <f t="shared" si="9"/>
        <v>0</v>
      </c>
      <c r="X51" s="20">
        <f t="shared" si="9"/>
        <v>0</v>
      </c>
      <c r="Y51" s="20">
        <f t="shared" si="9"/>
        <v>0</v>
      </c>
      <c r="Z51" s="20">
        <f t="shared" si="9"/>
        <v>0</v>
      </c>
      <c r="AA51" s="20">
        <f t="shared" si="9"/>
        <v>9619.199999999999</v>
      </c>
      <c r="AB51" s="20">
        <f t="shared" si="9"/>
        <v>9164.5</v>
      </c>
      <c r="AC51" s="20">
        <f t="shared" si="9"/>
        <v>-490.3305</v>
      </c>
      <c r="AD51" s="20">
        <f t="shared" si="9"/>
        <v>9550.1</v>
      </c>
      <c r="AE51" s="20">
        <f t="shared" si="9"/>
        <v>-35.63050000000018</v>
      </c>
      <c r="AF51" s="15">
        <f t="shared" si="4"/>
        <v>99.61121174095695</v>
      </c>
    </row>
    <row r="53" ht="1.5" customHeight="1"/>
    <row r="54" spans="1:32" ht="65.25" customHeight="1">
      <c r="A54" s="29" t="s">
        <v>67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AD54" s="24" t="s">
        <v>66</v>
      </c>
      <c r="AE54" s="30" t="s">
        <v>66</v>
      </c>
      <c r="AF54" s="30"/>
    </row>
    <row r="55" ht="15">
      <c r="B55" s="26"/>
    </row>
  </sheetData>
  <sheetProtection/>
  <mergeCells count="4">
    <mergeCell ref="AB1:AF1"/>
    <mergeCell ref="A2:AF2"/>
    <mergeCell ref="A54:R54"/>
    <mergeCell ref="AE54:AF54"/>
  </mergeCells>
  <printOptions/>
  <pageMargins left="0.44" right="0.17" top="0.18" bottom="0.18" header="0.2" footer="0.18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CHORTKIV 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2015-01-30T06:33:32Z</cp:lastPrinted>
  <dcterms:created xsi:type="dcterms:W3CDTF">2002-10-16T11:26:14Z</dcterms:created>
  <dcterms:modified xsi:type="dcterms:W3CDTF">2015-02-04T10:18:45Z</dcterms:modified>
  <cp:category/>
  <cp:version/>
  <cp:contentType/>
  <cp:contentStatus/>
</cp:coreProperties>
</file>